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6) Research &amp; Evaluation\Statistical Analysis\Training for Success and AppsNI\Draft bulletins\Bulletins Jun 26\"/>
    </mc:Choice>
  </mc:AlternateContent>
  <xr:revisionPtr revIDLastSave="0" documentId="13_ncr:1_{98977C7F-2DD5-4CA7-A3B8-A2407833B683}" xr6:coauthVersionLast="47" xr6:coauthVersionMax="47" xr10:uidLastSave="{00000000-0000-0000-0000-000000000000}"/>
  <bookViews>
    <workbookView xWindow="-108" yWindow="-108" windowWidth="23256" windowHeight="12456" tabRatio="667" activeTab="11" xr2:uid="{00000000-000D-0000-FFFF-FFFF00000000}"/>
  </bookViews>
  <sheets>
    <sheet name="Cover sheet" sheetId="1" r:id="rId1"/>
    <sheet name="Contents" sheetId="2" r:id="rId2"/>
    <sheet name="1_1" sheetId="3" r:id="rId3"/>
    <sheet name="1_2" sheetId="23" r:id="rId4"/>
    <sheet name="2_1" sheetId="7" r:id="rId5"/>
    <sheet name="2_2" sheetId="8" r:id="rId6"/>
    <sheet name="2_3" sheetId="9" r:id="rId7"/>
    <sheet name="2_4" sheetId="10" r:id="rId8"/>
    <sheet name="2_5" sheetId="22" r:id="rId9"/>
    <sheet name="3_1" sheetId="14" r:id="rId10"/>
    <sheet name="3_2" sheetId="21" r:id="rId11"/>
    <sheet name="Notes" sheetId="2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11" i="2"/>
  <c r="B12" i="2"/>
  <c r="B10" i="2"/>
  <c r="B8" i="2"/>
  <c r="B7" i="2"/>
  <c r="B6" i="2"/>
  <c r="B5" i="2"/>
  <c r="B3" i="2"/>
</calcChain>
</file>

<file path=xl/sharedStrings.xml><?xml version="1.0" encoding="utf-8"?>
<sst xmlns="http://schemas.openxmlformats.org/spreadsheetml/2006/main" count="253" uniqueCount="180">
  <si>
    <t>The following tables contain official statistics for Northern Ireland</t>
  </si>
  <si>
    <t>Issued by:</t>
  </si>
  <si>
    <t>Youth Training Statistics and Research Branch,</t>
  </si>
  <si>
    <t>Department for the Economy</t>
  </si>
  <si>
    <t>Source:</t>
  </si>
  <si>
    <t>Published:</t>
  </si>
  <si>
    <t>Email:</t>
  </si>
  <si>
    <t>analyticalservices@economy-ni.gov.uk</t>
  </si>
  <si>
    <t>Table of contents</t>
  </si>
  <si>
    <t>Worksheet name</t>
  </si>
  <si>
    <t>Table number</t>
  </si>
  <si>
    <t>Table name</t>
  </si>
  <si>
    <t>1.1</t>
  </si>
  <si>
    <t>2.1</t>
  </si>
  <si>
    <t>2.2</t>
  </si>
  <si>
    <t>2.3</t>
  </si>
  <si>
    <t>2.4</t>
  </si>
  <si>
    <t>3.1</t>
  </si>
  <si>
    <t>Notes</t>
  </si>
  <si>
    <t>Notes and definitions table</t>
  </si>
  <si>
    <t>This worksheet contains 1 table. References to notes and definitions for terms used can be found on the Notes tab.</t>
  </si>
  <si>
    <t>Academic Year</t>
  </si>
  <si>
    <t>Total</t>
  </si>
  <si>
    <t>2021/22</t>
  </si>
  <si>
    <t>2022/23</t>
  </si>
  <si>
    <t>Quarter</t>
  </si>
  <si>
    <t>Aug-Oct 22</t>
  </si>
  <si>
    <t>Nov-Jan 23</t>
  </si>
  <si>
    <t>Feb-Apr 23</t>
  </si>
  <si>
    <t>May-Jul 23</t>
  </si>
  <si>
    <t>Aug-Oct 23</t>
  </si>
  <si>
    <t>Nov-Jan 24</t>
  </si>
  <si>
    <t>This worksheet contains multiple tables presented vertically separated by a single blank row. References to notes and definitions of terms can be found on the Notes tab.</t>
  </si>
  <si>
    <t>The 'Not Known' category is where information has not been recorded or is not available for a participant</t>
  </si>
  <si>
    <t>Equality Measure</t>
  </si>
  <si>
    <t>All</t>
  </si>
  <si>
    <t>Age Group</t>
  </si>
  <si>
    <t>Sex</t>
  </si>
  <si>
    <t>Female</t>
  </si>
  <si>
    <t>Male</t>
  </si>
  <si>
    <t>Disability Status</t>
  </si>
  <si>
    <t>Religious Belief</t>
  </si>
  <si>
    <t>Catholic</t>
  </si>
  <si>
    <t>Protestant</t>
  </si>
  <si>
    <t>Other</t>
  </si>
  <si>
    <t>Not Known</t>
  </si>
  <si>
    <t>Ethnicity</t>
  </si>
  <si>
    <t>White</t>
  </si>
  <si>
    <t>Non White</t>
  </si>
  <si>
    <t>Dependants</t>
  </si>
  <si>
    <t>No Dependants</t>
  </si>
  <si>
    <t>With Dependants</t>
  </si>
  <si>
    <t>Marital Status</t>
  </si>
  <si>
    <t>Single</t>
  </si>
  <si>
    <t>'Unknown' includes those clients for whom postcode is not known / incorrect or where postcode cannot be mapped to LGD.</t>
  </si>
  <si>
    <t>Local Government District</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</si>
  <si>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</si>
  <si>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</si>
  <si>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</si>
  <si>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</si>
  <si>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</si>
  <si>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</si>
  <si>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</si>
  <si>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</si>
  <si>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</si>
  <si>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</si>
  <si>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</si>
  <si>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Unknown</t>
  </si>
  <si>
    <t>'Unknown' includes those clients for whom postcode is not known / incorrect or where postcode cannot be mapped to PC.</t>
  </si>
  <si>
    <t>Parliamentary Constituency</t>
  </si>
  <si>
    <t>Belfast East</t>
  </si>
  <si>
    <t>Belfast North</t>
  </si>
  <si>
    <t>Belfast West</t>
  </si>
  <si>
    <t>East Antrim</t>
  </si>
  <si>
    <t>East Londonderry</t>
  </si>
  <si>
    <t>Fermanagh And South Tyrone</t>
  </si>
  <si>
    <t>Foyle</t>
  </si>
  <si>
    <t>Lagan Valley</t>
  </si>
  <si>
    <t>Newry And Armagh</t>
  </si>
  <si>
    <t>North Antrim</t>
  </si>
  <si>
    <t>North Down</t>
  </si>
  <si>
    <t>South Antrim</t>
  </si>
  <si>
    <t>South Down</t>
  </si>
  <si>
    <t>Strangford</t>
  </si>
  <si>
    <t>Upper Bann</t>
  </si>
  <si>
    <t>West Tyrone</t>
  </si>
  <si>
    <t>Age relates to age of the participant on starting provision.</t>
  </si>
  <si>
    <t>Academic year</t>
  </si>
  <si>
    <t>Background</t>
  </si>
  <si>
    <t>The Department records the number of dependants as reported by the participant. Each participant is asked to indicate (yes or no) if they have any dependants. By dependants the Department means that they are the main carer for a child (aged 16 or under), a person with a disability or an elderly person.</t>
  </si>
  <si>
    <t>Disability</t>
  </si>
  <si>
    <t>Leavers</t>
  </si>
  <si>
    <t>The Department records marital status background information as reported by the participant, who is asked if he/she is married, living with a partner, single (never married), separated, divorced or widowed. For statistical purposes marital status is reported in this publication as single, married or co-habiting, widowed, separated or divorced and not known.</t>
  </si>
  <si>
    <t>Occupancy</t>
  </si>
  <si>
    <t>Participant</t>
  </si>
  <si>
    <t>Starts</t>
  </si>
  <si>
    <t>Skills for Life and Work Statistical Tables</t>
  </si>
  <si>
    <t>Feb-Apr 24</t>
  </si>
  <si>
    <t>Total Number of Occupants</t>
  </si>
  <si>
    <t>Number of Occupants by Age Group</t>
  </si>
  <si>
    <t>Number of Occupants by Sex</t>
  </si>
  <si>
    <t>Number of Occupants by Disability Status</t>
  </si>
  <si>
    <t>Number of Occupants Religious Belief</t>
  </si>
  <si>
    <t>Number of Occupants by Ethnicity</t>
  </si>
  <si>
    <t>Number of Occupants by Dependants</t>
  </si>
  <si>
    <t>Number of Occupants by Marital Status</t>
  </si>
  <si>
    <t>Age 16</t>
  </si>
  <si>
    <t>Age 17</t>
  </si>
  <si>
    <t>Age 18</t>
  </si>
  <si>
    <t>Age 19 plus</t>
  </si>
  <si>
    <t>Refers to 1st August to 31st July.</t>
  </si>
  <si>
    <t xml:space="preserve">A participant is defined for statistical purposes as an individual on Skills for Life and Work. An individual can participate on Skills for Life and Work more than once. </t>
  </si>
  <si>
    <t>Rejoin</t>
  </si>
  <si>
    <t>The Department records information reported by the participant, who may indicate if they are from a Catholic, Protestant or Other background. Participants who do not respond are classified as Not Known.</t>
  </si>
  <si>
    <t>Refers to those participants on the system who have indicated that they have a disability.</t>
  </si>
  <si>
    <t>Ethnic Origin</t>
  </si>
  <si>
    <t>Refers to the number of participants leaving Skills for Life and Work who are on provision for more than 28 days and excludes rejoins.</t>
  </si>
  <si>
    <t>Age</t>
  </si>
  <si>
    <t>The Department records ethnic origin as reported by the participant under the following categories - Bangladeshi, Black-African, Black-Caribbean, Black-Other, Chinese, Indian, Irish Traveller, Malaysian, Mixed, Pakistani, Vietnamese, White, Other or Unknown. For statistical purposes ethnic origin is reported in this publication as White, Non White and Not Known. The ‘Non White’ figures quoted are those clients who record their ethnic origin as other than White.</t>
  </si>
  <si>
    <t>Essential Skills</t>
  </si>
  <si>
    <t>Literacy</t>
  </si>
  <si>
    <t>Numeracy</t>
  </si>
  <si>
    <t>ICT</t>
  </si>
  <si>
    <t>Other Qualifications</t>
  </si>
  <si>
    <t>Employability</t>
  </si>
  <si>
    <t>Personal and social development</t>
  </si>
  <si>
    <t>Professional and Technical</t>
  </si>
  <si>
    <t>Achievements</t>
  </si>
  <si>
    <t>Term</t>
  </si>
  <si>
    <t>Definition</t>
  </si>
  <si>
    <t>A participant may gain more than one achievement.</t>
  </si>
  <si>
    <t>2023/24</t>
  </si>
  <si>
    <t>May-Jul 24</t>
  </si>
  <si>
    <t>Aug-Oct 24</t>
  </si>
  <si>
    <t>Belfast South and Mid Down</t>
  </si>
  <si>
    <t>Total figure is based on participants who had a valid postcode</t>
  </si>
  <si>
    <t>Quintile 1 - Bottom</t>
  </si>
  <si>
    <t>Quintile 2</t>
  </si>
  <si>
    <t>Quintile 3</t>
  </si>
  <si>
    <t>Quintile 4</t>
  </si>
  <si>
    <t>Quintile 5 - Top</t>
  </si>
  <si>
    <t>% Quintile 1 - Most deprived</t>
  </si>
  <si>
    <t>% Quintile 2</t>
  </si>
  <si>
    <t>% Quintile 3</t>
  </si>
  <si>
    <t>% Quintile 4</t>
  </si>
  <si>
    <t>% Quintile 5 - Least deprived</t>
  </si>
  <si>
    <t>Deprivation Quintile</t>
  </si>
  <si>
    <t>Table 2.5</t>
  </si>
  <si>
    <t>Deprivation Quintile is based on a participant's home postcode where the 890 Super Output Areas in Northern Ireland are classified to provide a spatial measure based on seven distinct types of deprivation.  This Multiple Deprivation Measure provides a mechanism for ranking areas in Northern Ireland where 1 is the most deprived area and 890 is the least deprived area.  These are then converted into quintiles with an equal number of Super Output Areas (178) in each.</t>
  </si>
  <si>
    <t>Nov-Jan 25</t>
  </si>
  <si>
    <t>Yes a disability declared</t>
  </si>
  <si>
    <t>No disability declared</t>
  </si>
  <si>
    <t>Feb-Apr 25</t>
  </si>
  <si>
    <t>May-Jul 25</t>
  </si>
  <si>
    <t xml:space="preserve">2024/25 </t>
  </si>
  <si>
    <t>2024/25</t>
  </si>
  <si>
    <t>Aug-Oct 25</t>
  </si>
  <si>
    <t>Table 3.1: Skills for Life and Work Leavers by Sex (2021/22 to 2025/26)</t>
  </si>
  <si>
    <t>Table 3.2: Skills for Life and Work Achievements (2022/23 to 2025/26)</t>
  </si>
  <si>
    <t>Table 1.1: Skills for Life and Work Starts by Sex (2021/22 to 2025/26)</t>
  </si>
  <si>
    <t>Table 1.1: Skills for Life and Work starts by Sex (2021/22 to 2025/26)</t>
  </si>
  <si>
    <t>Table 3.1: Skills for Life and Work Leavers by Sex (2022/21 to 2025/26)</t>
  </si>
  <si>
    <t xml:space="preserve">2025/26 [p] </t>
  </si>
  <si>
    <t>Nov-Jan 26</t>
  </si>
  <si>
    <t>TBD</t>
  </si>
  <si>
    <t>Trainee and Apprentice Management System (2nd May 2026)</t>
  </si>
  <si>
    <t>Table 2.1: All Participants on Skills for Life and Work by Sex (August 2022 to January 2026)</t>
  </si>
  <si>
    <t>Table 2.2: All Participants on Skills for Life and Work by Equality Group (January 2026)</t>
  </si>
  <si>
    <t>Table 2.3: All Participants on Skills for Life and Work by Local Government District (January 2026)</t>
  </si>
  <si>
    <t>Table 2.4: All Participants on Skills for Life and Work by Parliamentary Constituency (January 2026)</t>
  </si>
  <si>
    <t>Table 2.4: All Participants on Skills for Life and Work by Deprivation Quintile (January 2026)</t>
  </si>
  <si>
    <t>An annotation is used in these tables: [p] is part year, until end January 2026</t>
  </si>
  <si>
    <t>Table 2.5: All participants on Skills for Life and Work Occupancy by Deprivation Quintile (January 2026)</t>
  </si>
  <si>
    <t>Table 1.2: Skills for Life and Work Starts by Age (2021/22 to 2025/26)</t>
  </si>
  <si>
    <t>Table 1.1: Skills for Life and Work starts by Age (2021/22 to 2025/26)</t>
  </si>
  <si>
    <t>Local Government District (LGD) is based on a participant's home postcode. It should be noted that although they live in a particular LGD, they may work or study elsewhere. Reform of Local Government reduced the number of LGDs from 26 to 11 from April 2015. 'Not Known' includes those clients for whom postcode is not known, incorrect or cannot be mapped to an LGD.</t>
  </si>
  <si>
    <t>Occupancy is the total number of participants on a Skills for Life and Work course at the end of each academic quarter.  This is irrespective of how long participants have been on the course, including those on course less than 28 days.</t>
  </si>
  <si>
    <t>Parliamentary Constituency (PC) is based on a participant's home postcode. It should be noted that although they live in a particular PC, they may work or study elsewhere. PC relates to the new 18 boundaries outlined in the Parliamentary Constituencies Order 2023 that came into force on 29th November 2023. ‘Not Known’ includes those clients for whom postcode is not known, incorrect or cannot be mapped to a PC.</t>
  </si>
  <si>
    <t>Refers to a participant who leaves a programme but later returns to the same programme, at the same level, regardless of the Training Supplier they return to.</t>
  </si>
  <si>
    <t>Participants who join Skills for Life and Work for the first time on a new programme level are known as starts.  All starts have been on the course for at least 28 days.  The data exclude those who rejoin Skills for Life and Work at the same programme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</si>
</sst>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2"/>
      <color rgb="FF000000"/>
      <name val="Arial"/>
    </font>
    <font>
      <sz val="11"/>
      <color theme="1"/>
      <name val="Calibri"/>
      <family val="2"/>
      <scheme val="minor"/>
    </font>
    <font>
      <sz val="11"/>
      <color theme="1"/>
      <name val="Calibri"/>
      <family val="2"/>
      <scheme val="minor"/>
    </font>
    <font>
      <u/>
      <sz val="12"/>
      <color theme="10"/>
      <name val="Arial"/>
    </font>
    <font>
      <b/>
      <sz val="15"/>
      <color rgb="FF000000"/>
      <name val="Arial"/>
    </font>
    <font>
      <b/>
      <sz val="12"/>
      <color rgb="FF000000"/>
      <name val="Arial"/>
    </font>
    <font>
      <b/>
      <sz val="13"/>
      <color rgb="FF000000"/>
      <name val="Arial"/>
    </font>
    <font>
      <sz val="8"/>
      <name val="Arial"/>
    </font>
    <font>
      <sz val="12"/>
      <color rgb="FF000000"/>
      <name val="Arial"/>
      <family val="2"/>
    </font>
    <font>
      <b/>
      <sz val="15"/>
      <color rgb="FF000000"/>
      <name val="Arial"/>
      <family val="2"/>
    </font>
    <font>
      <sz val="8"/>
      <name val="Arial"/>
      <family val="2"/>
    </font>
    <font>
      <sz val="12"/>
      <color rgb="FF000000"/>
      <name val="Arial"/>
    </font>
    <font>
      <sz val="10"/>
      <name val="Arial"/>
      <family val="2"/>
    </font>
  </fonts>
  <fills count="2">
    <fill>
      <patternFill patternType="none"/>
    </fill>
    <fill>
      <patternFill patternType="gray125"/>
    </fill>
  </fills>
  <borders count="1">
    <border>
      <left/>
      <right/>
      <top/>
      <bottom/>
      <diagonal/>
    </border>
  </borders>
  <cellStyleXfs count="593">
    <xf numFmtId="0" fontId="0"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2" fillId="0" borderId="0"/>
  </cellStyleXfs>
  <cellXfs count="23">
    <xf numFmtId="0" fontId="0" fillId="0" borderId="0" xfId="0"/>
    <xf numFmtId="0" fontId="3" fillId="0" borderId="0" xfId="0" applyFont="1"/>
    <xf numFmtId="0" fontId="4" fillId="0" borderId="0" xfId="0" applyFont="1"/>
    <xf numFmtId="0" fontId="5" fillId="0" borderId="0" xfId="0" applyFont="1"/>
    <xf numFmtId="0" fontId="0" fillId="0" borderId="0" xfId="0" applyAlignment="1">
      <alignment wrapText="1"/>
    </xf>
    <xf numFmtId="0" fontId="6" fillId="0" borderId="0" xfId="0" applyFont="1" applyAlignment="1">
      <alignment horizontal="left"/>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left" wrapText="1"/>
    </xf>
    <xf numFmtId="3" fontId="0" fillId="0" borderId="0" xfId="0" applyNumberFormat="1" applyAlignment="1">
      <alignment horizontal="right"/>
    </xf>
    <xf numFmtId="0" fontId="8" fillId="0" borderId="0" xfId="0" applyFont="1" applyAlignment="1">
      <alignment wrapText="1"/>
    </xf>
    <xf numFmtId="49" fontId="8" fillId="0" borderId="0" xfId="0" applyNumberFormat="1" applyFont="1"/>
    <xf numFmtId="0" fontId="0" fillId="0" borderId="0" xfId="0" applyAlignment="1">
      <alignment horizontal="left" wrapText="1"/>
    </xf>
    <xf numFmtId="0" fontId="3" fillId="0" borderId="0" xfId="1" applyAlignment="1">
      <alignment wrapText="1"/>
    </xf>
    <xf numFmtId="0" fontId="8" fillId="0" borderId="0" xfId="0" applyFont="1" applyAlignment="1">
      <alignment vertical="center" wrapText="1"/>
    </xf>
    <xf numFmtId="0" fontId="0" fillId="0" borderId="0" xfId="0" applyAlignment="1">
      <alignment vertical="top" wrapText="1"/>
    </xf>
    <xf numFmtId="0" fontId="9" fillId="0" borderId="0" xfId="0" applyFont="1"/>
    <xf numFmtId="0" fontId="8" fillId="0" borderId="0" xfId="0" applyFont="1"/>
    <xf numFmtId="3" fontId="0" fillId="0" borderId="0" xfId="0" applyNumberFormat="1"/>
    <xf numFmtId="3" fontId="8" fillId="0" borderId="0" xfId="0" applyNumberFormat="1" applyFont="1" applyAlignment="1">
      <alignment horizontal="right" wrapText="1"/>
    </xf>
    <xf numFmtId="164" fontId="0" fillId="0" borderId="0" xfId="591" applyNumberFormat="1" applyFont="1"/>
    <xf numFmtId="164" fontId="8" fillId="0" borderId="0" xfId="591" applyNumberFormat="1" applyFont="1"/>
    <xf numFmtId="0" fontId="12" fillId="0" borderId="0" xfId="592"/>
  </cellXfs>
  <cellStyles count="593">
    <cellStyle name="Comma" xfId="591" builtinId="3"/>
    <cellStyle name="Hyperlink" xfId="1" builtinId="8"/>
    <cellStyle name="Normal" xfId="0" builtinId="0"/>
    <cellStyle name="Normal_2_4" xfId="592" xr:uid="{25D70F26-41D6-4CF7-96CD-F1DE005E46D1}"/>
    <cellStyle name="style1753963367831" xfId="2" xr:uid="{5A3C8648-5920-49BE-9755-FBB4A987846C}"/>
    <cellStyle name="style1753963367973" xfId="3" xr:uid="{AA228FCF-C1E4-4B57-847D-61B88740DB25}"/>
    <cellStyle name="style1753963368067" xfId="7" xr:uid="{DD20D543-15C2-491D-B41E-E3AD8730CDDA}"/>
    <cellStyle name="style1753963368167" xfId="8" xr:uid="{32669862-67A0-4CC1-ACCD-E7E9AF6A8A28}"/>
    <cellStyle name="style1753963368255" xfId="12" xr:uid="{FA13DB6A-FA2D-44D2-9B54-DB98C1F1F7BB}"/>
    <cellStyle name="style1753963368368" xfId="13" xr:uid="{6AA59B67-7B37-4232-AAC2-F886F1381BC4}"/>
    <cellStyle name="style1753963368468" xfId="4" xr:uid="{CCEFC9A5-EBF6-416F-9F23-128B03D3CAFA}"/>
    <cellStyle name="style1753963368553" xfId="5" xr:uid="{06138FE2-0601-463A-B6E6-80C11001AED0}"/>
    <cellStyle name="style1753963368647" xfId="6" xr:uid="{9A2796EE-16D9-438A-B166-3D5CC50C3CD2}"/>
    <cellStyle name="style1753963368742" xfId="9" xr:uid="{140632CA-FECF-482D-A6C2-384793815BFF}"/>
    <cellStyle name="style1753963368836" xfId="10" xr:uid="{4EFB0711-140A-4EB4-A007-B638C2C8C407}"/>
    <cellStyle name="style1753963368930" xfId="11" xr:uid="{360B3741-4B46-42F8-83F8-46649D84BBA5}"/>
    <cellStyle name="style1753963369024" xfId="14" xr:uid="{B11904C4-A39E-4906-85E3-FBC61FB0AA13}"/>
    <cellStyle name="style1753963369103" xfId="15" xr:uid="{7B112C18-BFA6-45B5-B237-F0CE9176107D}"/>
    <cellStyle name="style1753963369197" xfId="16" xr:uid="{638607B7-9C03-4120-93A8-644295F682D5}"/>
    <cellStyle name="style1753963369276" xfId="17" xr:uid="{79D8772F-E7D2-4FF4-870B-C295FF7F1DB1}"/>
    <cellStyle name="style1753963369386" xfId="22" xr:uid="{88A89F2C-0730-4B4B-9D35-FEF5BBFA57DB}"/>
    <cellStyle name="style1753963369469" xfId="27" xr:uid="{5384382C-70C3-4BDA-9C46-18577E29763C}"/>
    <cellStyle name="style1753963369558" xfId="18" xr:uid="{6728A29B-F8F0-4EAC-9BDA-09CEA86862C9}"/>
    <cellStyle name="style1753963369637" xfId="23" xr:uid="{6EFC038B-1ACA-4AAF-A5F6-F10F57DC3235}"/>
    <cellStyle name="style1753963369731" xfId="28" xr:uid="{7AC8E273-268B-406A-AF58-AD3AA0CCD953}"/>
    <cellStyle name="style1753963369810" xfId="19" xr:uid="{811F0314-0C14-487D-B7ED-F85A3D8D6902}"/>
    <cellStyle name="style1753963369888" xfId="20" xr:uid="{FF8B7DF6-E201-46C7-9F3F-7EC6194E4ED0}"/>
    <cellStyle name="style1753963369982" xfId="21" xr:uid="{1FCDCAC5-B468-44BC-A6D6-A7D31068D81B}"/>
    <cellStyle name="style1753963370070" xfId="24" xr:uid="{781E3545-8D75-4D6D-B88C-C7B2882C52F1}"/>
    <cellStyle name="style1753963370155" xfId="25" xr:uid="{5C48A7F2-E447-474A-BF56-3694CB9066A3}"/>
    <cellStyle name="style1753963370234" xfId="26" xr:uid="{8BCB9A5D-4816-4507-B880-55F30276A078}"/>
    <cellStyle name="style1753963370312" xfId="29" xr:uid="{F1441360-075C-40F5-9B32-4BA9C580CFFE}"/>
    <cellStyle name="style1753963370406" xfId="30" xr:uid="{B1AF3F6A-3608-4AE5-8D1B-AAEC20E1D575}"/>
    <cellStyle name="style1753963370485" xfId="31" xr:uid="{129E486B-D618-4D93-9044-F883423F6F1B}"/>
    <cellStyle name="style1753963646654" xfId="32" xr:uid="{096DC624-C69E-4E47-AE57-BFC06E2BB64B}"/>
    <cellStyle name="style1753963646764" xfId="33" xr:uid="{2F379AC0-BD54-412A-A4C4-22AD3B6511E2}"/>
    <cellStyle name="style1753963646858" xfId="37" xr:uid="{DA8EE6C5-79E1-4A52-ADAB-092FF7B95B55}"/>
    <cellStyle name="style1753963646952" xfId="38" xr:uid="{934C4A59-00DA-4681-96E9-3C7C10C27BC1}"/>
    <cellStyle name="style1753963647031" xfId="42" xr:uid="{42C70A8F-8333-49AA-8819-0C518F584D1D}"/>
    <cellStyle name="style1753963647112" xfId="43" xr:uid="{4D2A6667-C7BD-4BD4-B42B-7F846D037299}"/>
    <cellStyle name="style1753963647203" xfId="34" xr:uid="{185238B0-BD90-4A43-B939-5D0362759FB0}"/>
    <cellStyle name="style1753963647282" xfId="35" xr:uid="{502DFFBC-FE3F-4B18-8924-D6FFAF9D97DF}"/>
    <cellStyle name="style1753963647375" xfId="36" xr:uid="{4097D98D-E203-44A5-B8EF-1E355452CBF6}"/>
    <cellStyle name="style1753963647469" xfId="39" xr:uid="{D4F4D9FF-1A53-4043-99CC-99C3DC01B3DF}"/>
    <cellStyle name="style1753963647548" xfId="40" xr:uid="{F77303A8-319D-48D8-890F-3E63403D48AF}"/>
    <cellStyle name="style1753963647642" xfId="41" xr:uid="{02A4596B-48E1-4919-8829-896D2FBBC83C}"/>
    <cellStyle name="style1753963647721" xfId="44" xr:uid="{60A420EF-C80C-4BB5-8C16-77AC8117962F}"/>
    <cellStyle name="style1753963647815" xfId="45" xr:uid="{69E4DC75-E3A3-4AD4-BB72-C10A986EA8DF}"/>
    <cellStyle name="style1753963647914" xfId="46" xr:uid="{3BBB2C5B-4199-49AD-907A-4001FFF85CFE}"/>
    <cellStyle name="style1753963648003" xfId="47" xr:uid="{678BC87D-12C0-4C39-B5C7-020510335D4B}"/>
    <cellStyle name="style1753963648097" xfId="52" xr:uid="{C419E842-5588-417E-BE90-ECBB976BC4D5}"/>
    <cellStyle name="style1753963648176" xfId="57" xr:uid="{8933DBA1-904F-4429-98C1-EFEC1C68405A}"/>
    <cellStyle name="style1753963648270" xfId="48" xr:uid="{87823A59-302B-4081-BF0E-8BAA156E2C22}"/>
    <cellStyle name="style1753963648349" xfId="53" xr:uid="{88B76E56-5F2D-47AB-9531-3BC83A2BA334}"/>
    <cellStyle name="style1753963648427" xfId="58" xr:uid="{A66E4970-C3AD-49F4-9613-58712B11C1A1}"/>
    <cellStyle name="style1753963648521" xfId="49" xr:uid="{7A87D512-117D-4723-A559-A059C56D54C3}"/>
    <cellStyle name="style1753963648600" xfId="50" xr:uid="{C4C4184B-264C-4068-819E-208FC995C78D}"/>
    <cellStyle name="style1753963648694" xfId="51" xr:uid="{BB19BEA9-1909-496B-9D32-6D5CC810C941}"/>
    <cellStyle name="style1753963648772" xfId="54" xr:uid="{A13C7846-5095-4EA0-B1AA-6F17A9683F25}"/>
    <cellStyle name="style1753963648867" xfId="55" xr:uid="{903E0D2A-D253-42E0-B04F-05D8D5DCFFDB}"/>
    <cellStyle name="style1753963648945" xfId="56" xr:uid="{1E082024-5630-40CD-BA36-B97F9DF7B265}"/>
    <cellStyle name="style1753963649024" xfId="59" xr:uid="{D0BD483F-425F-4F28-A59C-425C91C4E382}"/>
    <cellStyle name="style1753963649102" xfId="60" xr:uid="{289FC2EB-9110-49B1-B5B9-94A96CC77550}"/>
    <cellStyle name="style1753963649196" xfId="61" xr:uid="{1CA6E70A-656E-4443-862D-5F8201A3BB57}"/>
    <cellStyle name="style1753963841690" xfId="62" xr:uid="{48A011D8-7E33-4701-B4FE-3E5AF82B7383}"/>
    <cellStyle name="style1753963841786" xfId="63" xr:uid="{8FE03501-4279-40DE-A49B-D6A9366F7DB1}"/>
    <cellStyle name="style1753963841886" xfId="67" xr:uid="{EE4D1463-A834-4346-84FF-B36516678F1A}"/>
    <cellStyle name="style1753963841957" xfId="68" xr:uid="{177C6738-F331-4A8F-B9B5-7D3E9F6EB449}"/>
    <cellStyle name="style1753963842051" xfId="72" xr:uid="{99DEDCF9-DC0D-4668-974D-ECFF5206478A}"/>
    <cellStyle name="style1753963842129" xfId="73" xr:uid="{9EC26577-38DA-4E66-B457-CEFDE0791A1E}"/>
    <cellStyle name="style1753963842224" xfId="64" xr:uid="{5420356E-D26D-4B54-95A6-04261893AD20}"/>
    <cellStyle name="style1753963842302" xfId="65" xr:uid="{92758265-2A97-4942-92E1-6418FFE72229}"/>
    <cellStyle name="style1753963842387" xfId="66" xr:uid="{E9BD2B78-2FB6-4F90-92FD-AD72381BC5C2}"/>
    <cellStyle name="style1753963842475" xfId="69" xr:uid="{FFFC00F4-D595-4C32-967E-F282AB21E630}"/>
    <cellStyle name="style1753963842553" xfId="70" xr:uid="{B5905BBA-9792-41A8-B88D-4BB50A5FB215}"/>
    <cellStyle name="style1753963842647" xfId="71" xr:uid="{681E5DC3-348E-486B-A07C-418297F6F973}"/>
    <cellStyle name="style1753963842742" xfId="74" xr:uid="{6DAA18DB-AD2D-4593-9F8A-BFD4D8AA3EA0}"/>
    <cellStyle name="style1753963842820" xfId="75" xr:uid="{70220664-8BE6-4506-923F-A4FCF9BF1A3F}"/>
    <cellStyle name="style1753963842899" xfId="76" xr:uid="{13861DFB-5751-4E73-8DA5-DDD47AF935D8}"/>
    <cellStyle name="style1753963842993" xfId="77" xr:uid="{68570470-4416-4F54-9CDD-B9BA67DC55BC}"/>
    <cellStyle name="style1753963843088" xfId="82" xr:uid="{A7D5EBBD-92A5-4D9A-8789-92B1D479D1C3}"/>
    <cellStyle name="style1753963843166" xfId="87" xr:uid="{0635A9C2-E0F3-471B-B40E-C892CB7B969D}"/>
    <cellStyle name="style1753963843260" xfId="78" xr:uid="{86598827-FF57-45F0-A660-C6CD53F8529A}"/>
    <cellStyle name="style1753963843338" xfId="83" xr:uid="{2F5C3B86-0D37-44EF-9DCF-580B44D986B2}"/>
    <cellStyle name="style1753963843417" xfId="88" xr:uid="{8A833207-B74B-42D5-854A-D0EAC0282BC8}"/>
    <cellStyle name="style1753963843511" xfId="79" xr:uid="{2570EF2C-2067-42A9-85E6-259022276E2C}"/>
    <cellStyle name="style1753963843590" xfId="80" xr:uid="{A10E8B7A-8572-4D73-B755-556CC6263D59}"/>
    <cellStyle name="style1753963843668" xfId="81" xr:uid="{8D16E844-524D-4BDF-B933-4C10B6319DFB}"/>
    <cellStyle name="style1753963843747" xfId="84" xr:uid="{0CE6AA0D-5E5C-4CE9-A98D-E401A61D9D2B}"/>
    <cellStyle name="style1753963843841" xfId="85" xr:uid="{23793355-CA3C-4219-B7F1-D4A630DAD330}"/>
    <cellStyle name="style1753963843919" xfId="86" xr:uid="{75F455A2-3618-4053-8BD5-8140033BDC97}"/>
    <cellStyle name="style1753963844014" xfId="89" xr:uid="{78D7417C-F312-4062-8CA9-1382E8289328}"/>
    <cellStyle name="style1753963844108" xfId="90" xr:uid="{10A277CF-634D-4D80-9695-90742CA49957}"/>
    <cellStyle name="style1753963844192" xfId="91" xr:uid="{595AC9BB-36A2-4AF5-9E95-2D58E9893990}"/>
    <cellStyle name="style1753964231226" xfId="93" xr:uid="{B7EFB0A9-C831-477A-BBA3-8BA68513BABA}"/>
    <cellStyle name="style1753964231320" xfId="94" xr:uid="{6CE9506C-4CE2-447D-A70E-86EDAB727555}"/>
    <cellStyle name="style1753964231398" xfId="92" xr:uid="{675A385F-662A-40F7-8B2B-3E9DC886D37D}"/>
    <cellStyle name="style1753964231492" xfId="95" xr:uid="{E9405605-DD86-480E-9F8B-4D2E67754BB0}"/>
    <cellStyle name="style1753964231587" xfId="96" xr:uid="{4DBBE8B7-34FC-4BAA-A794-1760BCAF2DA6}"/>
    <cellStyle name="style1753964231675" xfId="97" xr:uid="{CB3865B8-5CC3-4633-8408-10B0A1ED1411}"/>
    <cellStyle name="style1753964231759" xfId="98" xr:uid="{7435B5AC-4F88-415C-BF20-84EE8BDDC123}"/>
    <cellStyle name="style1753964231853" xfId="99" xr:uid="{3F82C225-BC20-4677-83C5-416D886A88CC}"/>
    <cellStyle name="style1753964231947" xfId="100" xr:uid="{DB18F723-2A58-409B-ABF3-69EF3F56605A}"/>
    <cellStyle name="style1753964232076" xfId="105" xr:uid="{4555222B-26F5-4561-A4F8-A9F4E40D6939}"/>
    <cellStyle name="style1753964232183" xfId="110" xr:uid="{4097AC4A-E3E8-405B-993F-221F472D1918}"/>
    <cellStyle name="style1753964232277" xfId="101" xr:uid="{826ED628-672D-4191-BC29-4208CD4227FE}"/>
    <cellStyle name="style1753964232377" xfId="106" xr:uid="{5427F162-780B-4897-9EC8-A52C02709482}"/>
    <cellStyle name="style1753964232464" xfId="111" xr:uid="{10CA8FC6-7C57-40D5-AC38-23BED5521F1D}"/>
    <cellStyle name="style1753964232559" xfId="102" xr:uid="{0A9DA7B1-E52F-4D75-A639-9A050E2CCF79}"/>
    <cellStyle name="style1753964232637" xfId="103" xr:uid="{FFCA5E23-162C-4C3A-8DF1-EB9501FBEE6F}"/>
    <cellStyle name="style1753964232731" xfId="104" xr:uid="{7B5C32F7-E1C2-412A-B982-713FA00AF955}"/>
    <cellStyle name="style1753964232810" xfId="107" xr:uid="{A0C0AD2A-E172-49CF-A1D3-3D60D6FD6B5B}"/>
    <cellStyle name="style1753964232888" xfId="108" xr:uid="{BD8F2113-EEE2-469C-9C25-55846F56F6DF}"/>
    <cellStyle name="style1753964232978" xfId="109" xr:uid="{F00BF621-05EB-4DD0-8B87-ACD5576F1B73}"/>
    <cellStyle name="style1753964233061" xfId="112" xr:uid="{5AE7D80B-111F-4B4D-A581-898F751D5AE3}"/>
    <cellStyle name="style1753964233155" xfId="113" xr:uid="{1A8B0C7C-1F6F-4605-A821-6CF8EC0EB814}"/>
    <cellStyle name="style1753964233233" xfId="114" xr:uid="{D43A3662-7504-4900-9495-5AC07D4BC518}"/>
    <cellStyle name="style1753965702468" xfId="115" xr:uid="{EFA19010-1541-4CE4-9A65-C62BF3D6838B}"/>
    <cellStyle name="style1753965702556" xfId="116" xr:uid="{C8B09725-2C3A-4623-9FFD-38A5C461C520}"/>
    <cellStyle name="style1753965702624" xfId="120" xr:uid="{A2C52401-5A23-46C4-AE3D-DA473A5799AB}"/>
    <cellStyle name="style1753965702686" xfId="121" xr:uid="{0360F5BC-FC7D-4FE6-82D4-A470A6D51000}"/>
    <cellStyle name="style1753965702750" xfId="125" xr:uid="{4356061E-046A-4E8A-9510-FDF4A3FDC5C5}"/>
    <cellStyle name="style1753965702820" xfId="126" xr:uid="{148D6A46-A0C9-4AE1-B11D-B2979EEACA18}"/>
    <cellStyle name="style1753965702885" xfId="117" xr:uid="{AA693840-AF78-43A2-BE5B-19A44569A0E2}"/>
    <cellStyle name="style1753965702949" xfId="118" xr:uid="{9F774D3C-FA8C-42D7-81AC-C0AC2C6731E0}"/>
    <cellStyle name="style1753965703022" xfId="119" xr:uid="{16ED3192-62D4-40B6-B7B4-298C49FA982A}"/>
    <cellStyle name="style1753965703093" xfId="122" xr:uid="{69624519-82FA-4C2E-96FD-765B58E644DF}"/>
    <cellStyle name="style1753965703156" xfId="123" xr:uid="{F47B5C82-6F94-423E-8B19-242184F36592}"/>
    <cellStyle name="style1753965703213" xfId="124" xr:uid="{95739E4D-4F61-4E64-8F05-7E8D14912F85}"/>
    <cellStyle name="style1753965703275" xfId="127" xr:uid="{ED691523-7B70-4929-8625-3D90E7014E90}"/>
    <cellStyle name="style1753965703325" xfId="128" xr:uid="{38EE57A7-C28A-4F46-9447-58E77B887512}"/>
    <cellStyle name="style1753965703388" xfId="129" xr:uid="{AFDE0BE2-C7FB-4AF8-918D-346BB3A367D2}"/>
    <cellStyle name="style1753965703450" xfId="130" xr:uid="{35D1112E-8006-4B3F-92FF-388032563E58}"/>
    <cellStyle name="style1753965703513" xfId="135" xr:uid="{1CA31F68-A41B-40DC-A6AC-84EDBFBB722B}"/>
    <cellStyle name="style1753965703578" xfId="140" xr:uid="{4634D32B-E280-49F2-B4AB-11400139D907}"/>
    <cellStyle name="style1753965703655" xfId="131" xr:uid="{F3DC9E7C-F0B3-404E-A9F7-18FB6C8F8624}"/>
    <cellStyle name="style1753965703720" xfId="136" xr:uid="{E1C95353-BEBF-46FB-A170-A6FB4F17808B}"/>
    <cellStyle name="style1753965703783" xfId="141" xr:uid="{9AFDE65F-AA91-43D5-8107-24D45D5247A4}"/>
    <cellStyle name="style1753965703842" xfId="132" xr:uid="{E38C2019-28E8-4120-8D75-69D0C0EC43CE}"/>
    <cellStyle name="style1753965703900" xfId="133" xr:uid="{E59D6B77-36B8-4720-BB2D-FE0EFDBFEA77}"/>
    <cellStyle name="style1753965703958" xfId="134" xr:uid="{17DAD801-2651-4CB5-83DB-74F70977EA7E}"/>
    <cellStyle name="style1753965704028" xfId="137" xr:uid="{9989D499-3FB4-482D-8F19-65CF63030ECD}"/>
    <cellStyle name="style1753965704091" xfId="138" xr:uid="{59B3350F-D875-47E2-9D9C-121FB09F0ED7}"/>
    <cellStyle name="style1753965704155" xfId="139" xr:uid="{EF986B6A-40B8-4D83-9859-BFAAD00E8EDE}"/>
    <cellStyle name="style1753965704222" xfId="142" xr:uid="{E966D562-3898-4F0C-BBB8-D29F979A3B3F}"/>
    <cellStyle name="style1753965704289" xfId="143" xr:uid="{0B509641-1B72-4187-B44E-B7C4449A1069}"/>
    <cellStyle name="style1753965704354" xfId="144" xr:uid="{7A19349A-5AF1-4390-9EBB-5405EFB2789C}"/>
    <cellStyle name="style1753966088321" xfId="145" xr:uid="{33C5ECA2-25B1-43E4-B303-0F2DDB772983}"/>
    <cellStyle name="style1753966088403" xfId="146" xr:uid="{A3A3A596-69C9-40FD-80AC-7DD8D28D9A75}"/>
    <cellStyle name="style1753966088464" xfId="150" xr:uid="{1CEF4F8D-F345-481B-8CBF-5142854C9832}"/>
    <cellStyle name="style1753966088529" xfId="151" xr:uid="{C7FAF0F7-69B2-454C-9BEF-78030DEF69B9}"/>
    <cellStyle name="style1753966088616" xfId="155" xr:uid="{5D7B376E-55D9-42F2-A3F1-0234BB666EEB}"/>
    <cellStyle name="style1753966088677" xfId="156" xr:uid="{6FEC4B4A-0374-4871-87EA-4F992757B42F}"/>
    <cellStyle name="style1753966088748" xfId="147" xr:uid="{3DC92236-04C7-461E-A6E6-83671E94AFD6}"/>
    <cellStyle name="style1753966088820" xfId="148" xr:uid="{E23586FF-050B-4EC9-8400-18D7051CE163}"/>
    <cellStyle name="style1753966088883" xfId="149" xr:uid="{EE0501D6-9972-42F7-93F5-5260EDA7E953}"/>
    <cellStyle name="style1753966088946" xfId="152" xr:uid="{22115B8C-C488-4803-80B4-4B666FF78B7F}"/>
    <cellStyle name="style1753966089018" xfId="153" xr:uid="{DAD4ECCD-E367-4F7F-B868-F09D93D06BF4}"/>
    <cellStyle name="style1753966089070" xfId="154" xr:uid="{D4679537-0249-4737-BFE2-B395768C1D6C}"/>
    <cellStyle name="style1753966089133" xfId="157" xr:uid="{28E4D20D-0A54-4428-B914-77C8D38A344F}"/>
    <cellStyle name="style1753966089193" xfId="158" xr:uid="{FB2E1128-AA5A-40D3-8CE2-251ED33518B0}"/>
    <cellStyle name="style1753966089252" xfId="159" xr:uid="{1DFD341D-8E24-40EB-A80D-87B09142014C}"/>
    <cellStyle name="style1753966089304" xfId="160" xr:uid="{908F5AFA-24AE-4A27-A2E6-84A452FD19D3}"/>
    <cellStyle name="style1753966089369" xfId="165" xr:uid="{F8C0F27A-2210-46DD-A66D-F6D5EE5939F4}"/>
    <cellStyle name="style1753966089430" xfId="170" xr:uid="{43DB9AB4-005C-4F47-8BC6-C265E1A032D2}"/>
    <cellStyle name="style1753966089479" xfId="161" xr:uid="{F6B58CD3-94A8-4E99-8608-0E175818B7B6}"/>
    <cellStyle name="style1753966089540" xfId="166" xr:uid="{531DEF49-5712-4E4D-A0B0-D16E61990A97}"/>
    <cellStyle name="style1753966089590" xfId="171" xr:uid="{A30824A1-F47D-4D87-A2C0-E81DDCD03D72}"/>
    <cellStyle name="style1753966089656" xfId="162" xr:uid="{EB81FBDB-94AE-4756-9D23-CA0C82B4DE51}"/>
    <cellStyle name="style1753966089716" xfId="163" xr:uid="{7257D940-388A-410B-BE6C-02227413457C}"/>
    <cellStyle name="style1753966089761" xfId="164" xr:uid="{C17ED53A-F82C-4623-A649-3E1383E5DA37}"/>
    <cellStyle name="style1753966089826" xfId="167" xr:uid="{EB6B4657-2285-4A76-9A98-B55BD50F9BEC}"/>
    <cellStyle name="style1753966089873" xfId="168" xr:uid="{A013F42C-14AF-490D-89EE-4038BA3DA966}"/>
    <cellStyle name="style1753966089937" xfId="169" xr:uid="{CBAFD22F-B214-4FA6-8133-A16A6C635AE1}"/>
    <cellStyle name="style1753966089999" xfId="172" xr:uid="{8CF609F5-9733-465D-B4FF-391FBEC427BF}"/>
    <cellStyle name="style1753966090048" xfId="173" xr:uid="{6EB5D6FB-036B-4CEB-A2DA-135AD9339488}"/>
    <cellStyle name="style1753966090096" xfId="174" xr:uid="{CB5A0534-2648-4C70-97F9-5579349CAFF4}"/>
    <cellStyle name="style1753966437465" xfId="175" xr:uid="{2AA464E6-73D2-42BF-B6C7-255174D900EE}"/>
    <cellStyle name="style1753966437622" xfId="176" xr:uid="{C7741D31-DD26-4E45-80AD-CE1032BE2384}"/>
    <cellStyle name="style1753966535171" xfId="178" xr:uid="{96613BC6-30E3-4A36-8578-4B284CB1F030}"/>
    <cellStyle name="style1753966535230" xfId="179" xr:uid="{79A2F112-C063-43EF-AC32-139337492F36}"/>
    <cellStyle name="style1753966535285" xfId="177" xr:uid="{15C6E85A-862E-4B54-9D29-018925B3BBA5}"/>
    <cellStyle name="style1753966535337" xfId="180" xr:uid="{4F096079-B41D-4688-80AD-108A4A6E2153}"/>
    <cellStyle name="style1753966535390" xfId="181" xr:uid="{24078F96-6BE2-413D-848C-AB7346A9EADE}"/>
    <cellStyle name="style1753966535446" xfId="182" xr:uid="{A74FA631-8CDC-4583-AD79-EA4735685B98}"/>
    <cellStyle name="style1753966535498" xfId="183" xr:uid="{84A63F25-0E30-4FFF-93DE-190819192518}"/>
    <cellStyle name="style1753966535553" xfId="184" xr:uid="{644D4894-B4D4-4DA9-A6D8-CD375CB6E697}"/>
    <cellStyle name="style1753966535602" xfId="185" xr:uid="{4BDE2121-E7F3-4C5E-A791-D0E82DA0A6ED}"/>
    <cellStyle name="style1753966535666" xfId="190" xr:uid="{76E5E874-02FA-4C57-AC01-3D461E6D7352}"/>
    <cellStyle name="style1753966535715" xfId="195" xr:uid="{4EE8610A-9FEC-4C8F-A8DA-F1F482B89BAE}"/>
    <cellStyle name="style1753966535764" xfId="186" xr:uid="{20BDD07C-FBCD-4BF9-84C6-4F6111557537}"/>
    <cellStyle name="style1753966535822" xfId="191" xr:uid="{E013A204-5BD3-4AFB-9C3A-6F2E8C3454F6}"/>
    <cellStyle name="style1753966535900" xfId="196" xr:uid="{C40F74A5-C732-495B-A8BF-4A633DE653C4}"/>
    <cellStyle name="style1753966535952" xfId="187" xr:uid="{55DA33A6-4DE3-4503-A623-4F05883C9B9E}"/>
    <cellStyle name="style1753966536012" xfId="188" xr:uid="{3B7DAF44-D0DC-4721-BB31-41F6CF3C814C}"/>
    <cellStyle name="style1753966536073" xfId="189" xr:uid="{24F7375A-2BF9-4DC7-895B-D7A8638E55B5}"/>
    <cellStyle name="style1753966536137" xfId="192" xr:uid="{ECFFAFB2-5BA5-491A-9DE6-229B31A1548F}"/>
    <cellStyle name="style1753966536201" xfId="193" xr:uid="{A182A632-1961-4835-999C-EF81E661EEF6}"/>
    <cellStyle name="style1753966536264" xfId="194" xr:uid="{848CFA7F-96D3-4093-881D-B3B557C20A72}"/>
    <cellStyle name="style1753966536319" xfId="197" xr:uid="{794EFD2D-30BD-4669-A247-96048F14163F}"/>
    <cellStyle name="style1753966536374" xfId="198" xr:uid="{5BEED21E-5484-4002-83B8-2C976DBCCEF0}"/>
    <cellStyle name="style1753966536428" xfId="199" xr:uid="{E277AA83-B4CF-4B36-BE32-5726988DF6ED}"/>
    <cellStyle name="style1753966691998" xfId="201" xr:uid="{E4F408DE-D4A9-4AE4-AAB8-6E98A31BF033}"/>
    <cellStyle name="style1753966692051" xfId="202" xr:uid="{F3C5FC60-E5A8-49D0-BED9-A9E89F203033}"/>
    <cellStyle name="style1753966692107" xfId="200" xr:uid="{207D87AB-4070-4ADD-97BB-924F7FF94AF7}"/>
    <cellStyle name="style1753966692156" xfId="203" xr:uid="{94C7AA13-BF80-4F91-A661-9CC70CD10601}"/>
    <cellStyle name="style1753966692241" xfId="204" xr:uid="{6BBBAB43-06AD-4635-96B9-03CFD728EA97}"/>
    <cellStyle name="style1753966692336" xfId="205" xr:uid="{A87E3952-E7EB-409C-8D60-20BAAF480A63}"/>
    <cellStyle name="style1753966692463" xfId="206" xr:uid="{53CADDE6-AD31-4224-8233-82E96C7EF26C}"/>
    <cellStyle name="style1753966692541" xfId="207" xr:uid="{F1BA4FF2-9DB3-4DDD-8763-EB198E457AFC}"/>
    <cellStyle name="style1753966692606" xfId="208" xr:uid="{03BE9724-7E7F-4659-AE32-78064AA2DDD7}"/>
    <cellStyle name="style1753966692684" xfId="213" xr:uid="{D9C818B9-797E-4E9E-A3B7-5A7F57F10F96}"/>
    <cellStyle name="style1753966692739" xfId="218" xr:uid="{4D1D0890-F59D-476F-AB10-70B021178955}"/>
    <cellStyle name="style1753966692798" xfId="209" xr:uid="{2ED43C1B-2D3D-4F32-88BF-3C070D47C54A}"/>
    <cellStyle name="style1753966692854" xfId="214" xr:uid="{4EFB8C5E-9C0E-4589-B3A1-32CB50756FE3}"/>
    <cellStyle name="style1753966692909" xfId="219" xr:uid="{B2DEE177-7571-4E6B-B5BD-FA327CBEDB2E}"/>
    <cellStyle name="style1753966692962" xfId="210" xr:uid="{248004F0-BCE5-42F8-8FDE-27885E8DDFEF}"/>
    <cellStyle name="style1753966693018" xfId="211" xr:uid="{03783486-91C9-4783-A2F3-D58FAC4C5F99}"/>
    <cellStyle name="style1753966693067" xfId="212" xr:uid="{1170B159-09A4-4113-AFD1-A178D4B40EA7}"/>
    <cellStyle name="style1753966693115" xfId="215" xr:uid="{F40747A0-3FAC-4C14-A4CC-1B580004FC25}"/>
    <cellStyle name="style1753966693168" xfId="216" xr:uid="{322E7F0D-7585-48E1-BB51-A3E35C8E2BBE}"/>
    <cellStyle name="style1753966693221" xfId="217" xr:uid="{A35C775D-E17E-4EBB-9640-3D10277144E4}"/>
    <cellStyle name="style1753966693273" xfId="220" xr:uid="{748415A4-B471-44D7-8FA1-1F4DA8306D40}"/>
    <cellStyle name="style1753966693322" xfId="221" xr:uid="{A27B072D-2BAC-49AB-A9D7-6FEEF5D93ACC}"/>
    <cellStyle name="style1753966693377" xfId="222" xr:uid="{A3A1C7ED-D8CF-4C14-9839-31C3328E6968}"/>
    <cellStyle name="style1753966801004" xfId="224" xr:uid="{BBFDACC7-8876-4145-BBA8-75A268D96C25}"/>
    <cellStyle name="style1753966801044" xfId="225" xr:uid="{91FF5DB6-0468-40D2-8DF6-412AF0B27B6F}"/>
    <cellStyle name="style1753966801107" xfId="223" xr:uid="{F049CA20-1749-426B-9944-101A2D116CB8}"/>
    <cellStyle name="style1753966801165" xfId="226" xr:uid="{FC2A6500-2DFA-41E1-B971-94652E2248D4}"/>
    <cellStyle name="style1753966801214" xfId="227" xr:uid="{552E9498-6932-46B8-9758-BB7B851008FB}"/>
    <cellStyle name="style1753966801267" xfId="228" xr:uid="{B8330469-7FC3-432B-924C-6C1C23386F3D}"/>
    <cellStyle name="style1753966801318" xfId="229" xr:uid="{6A639153-BD4C-41A9-9C6E-DCF327FB50C0}"/>
    <cellStyle name="style1753966801370" xfId="230" xr:uid="{D2B981E8-C694-4AEC-A4E9-5A7BF437D648}"/>
    <cellStyle name="style1753966801425" xfId="231" xr:uid="{C9C89733-A7D5-457C-98E6-F9657B232285}"/>
    <cellStyle name="style1753966801487" xfId="236" xr:uid="{919B84CB-881C-4A91-A44B-F087C548E50D}"/>
    <cellStyle name="style1753966801535" xfId="241" xr:uid="{2960B2AD-9267-4DDA-BDCA-3DC4D9E5B72D}"/>
    <cellStyle name="style1753966801597" xfId="232" xr:uid="{C4F476C8-5468-49A3-A2C5-3568358EEA16}"/>
    <cellStyle name="style1753966801649" xfId="237" xr:uid="{CD3DBC1A-2E33-4DA8-951B-E6F608B54859}"/>
    <cellStyle name="style1753966801707" xfId="242" xr:uid="{82148801-4DBC-4C03-91F5-17721B330731}"/>
    <cellStyle name="style1753966801779" xfId="233" xr:uid="{3E688E2B-79D8-4C4D-99AB-FEA9219EC4EA}"/>
    <cellStyle name="style1753966801835" xfId="234" xr:uid="{258EA000-0820-416D-B2BD-10EB8267DFFE}"/>
    <cellStyle name="style1753966801899" xfId="235" xr:uid="{2E3A5996-5E2C-45E0-BD48-15170136E425}"/>
    <cellStyle name="style1753966801954" xfId="238" xr:uid="{4CC39D29-54F1-4949-BFB7-327679D81306}"/>
    <cellStyle name="style1753966802009" xfId="239" xr:uid="{D23A693A-6230-441A-8673-50BB25B3DD25}"/>
    <cellStyle name="style1753966802055" xfId="240" xr:uid="{D19D68FE-3D10-49B8-8796-5B388E2AE0B9}"/>
    <cellStyle name="style1753966802115" xfId="243" xr:uid="{0D463B9C-1314-4C47-8C5B-5EAA11292072}"/>
    <cellStyle name="style1753966802168" xfId="244" xr:uid="{64799FE8-231D-4A7B-B407-895081C90BE4}"/>
    <cellStyle name="style1753966802221" xfId="245" xr:uid="{4EA2EAD7-2FEC-4F5A-ACAF-5D4A260E9951}"/>
    <cellStyle name="style1753966931213" xfId="247" xr:uid="{3AF3DDAF-8C60-46C1-902C-ACDF32FA9F2D}"/>
    <cellStyle name="style1753966931268" xfId="248" xr:uid="{32E204EB-6833-4756-B3FE-1989F0C0DA7C}"/>
    <cellStyle name="style1753966931325" xfId="246" xr:uid="{654EC41C-3A3B-4400-A0BF-CEC25041D6ED}"/>
    <cellStyle name="style1753966931375" xfId="249" xr:uid="{EF0ECB6E-0B7B-4215-9C47-1D17F77FB46D}"/>
    <cellStyle name="style1753966931438" xfId="250" xr:uid="{B4C0C8FD-F500-471A-B20E-577D5FCD78AF}"/>
    <cellStyle name="style1753966931485" xfId="251" xr:uid="{24C3222B-F6CA-46DB-9CE2-07E2EC01A44A}"/>
    <cellStyle name="style1753966931534" xfId="252" xr:uid="{0FCD2BBF-451B-4E79-AF47-2D44001CF82D}"/>
    <cellStyle name="style1753966931582" xfId="253" xr:uid="{30E6436A-E59D-4EB0-9450-4AA00AB04444}"/>
    <cellStyle name="style1753966931645" xfId="254" xr:uid="{2C24F75F-AEC5-4B26-97E9-F0C55329A901}"/>
    <cellStyle name="style1753966931707" xfId="259" xr:uid="{391D7864-2A96-487D-83A0-F3F284E706B7}"/>
    <cellStyle name="style1753966931755" xfId="264" xr:uid="{67B0E083-754E-47C6-A949-0F06610B1F54}"/>
    <cellStyle name="style1753966931812" xfId="255" xr:uid="{8A26A2AD-18B7-40E9-9DA4-FE104C1AF7DD}"/>
    <cellStyle name="style1753966931865" xfId="260" xr:uid="{EC21A748-2B6D-4304-9149-B42E88C27CDB}"/>
    <cellStyle name="style1753966931913" xfId="265" xr:uid="{DB9828C4-9F15-4467-B58E-1B6C8F461D00}"/>
    <cellStyle name="style1753966931960" xfId="256" xr:uid="{04FB8096-90AD-49B5-A844-878AD19D8B8D}"/>
    <cellStyle name="style1753966932029" xfId="257" xr:uid="{B0DE0C94-CB6C-40E2-BB6C-22029A42A977}"/>
    <cellStyle name="style1753966932082" xfId="258" xr:uid="{9D2D2806-946A-4A51-A579-121C4183E146}"/>
    <cellStyle name="style1753966932145" xfId="261" xr:uid="{30B7ADDE-B7BF-468A-B705-1A2E03F80054}"/>
    <cellStyle name="style1753966932203" xfId="262" xr:uid="{F8D27A87-048A-4C62-8E21-D34C8DD00EE2}"/>
    <cellStyle name="style1753966932254" xfId="263" xr:uid="{6F54EA56-9EB3-4A4D-B7C6-501A3DF6425E}"/>
    <cellStyle name="style1753966932314" xfId="266" xr:uid="{F5E2D568-7DC6-4ED8-B0AC-ED89A08F8385}"/>
    <cellStyle name="style1753966932372" xfId="267" xr:uid="{CD7860CC-1C97-4E58-8A30-EB9A62EF9F62}"/>
    <cellStyle name="style1753966932425" xfId="268" xr:uid="{15DACCA2-6D17-45C8-B588-D14DEFB9A33D}"/>
    <cellStyle name="style1753967055631" xfId="270" xr:uid="{C4DAE292-D127-43F6-B213-9F56FFD444FA}"/>
    <cellStyle name="style1753967055693" xfId="271" xr:uid="{630C48E4-75BD-446F-BE85-209BD0F32BF5}"/>
    <cellStyle name="style1753967055754" xfId="269" xr:uid="{6BBF33C9-AD59-455B-8849-41AAF2F9493A}"/>
    <cellStyle name="style1753967055805" xfId="272" xr:uid="{99F8D4BE-6D83-4447-BDAE-44A5ED031CBB}"/>
    <cellStyle name="style1753967055861" xfId="273" xr:uid="{31EE5D04-50B0-49C8-A639-6C7DC7E9054B}"/>
    <cellStyle name="style1753967055912" xfId="274" xr:uid="{D8547C4F-36FC-4573-9F57-85ADB5791F7F}"/>
    <cellStyle name="style1753967055970" xfId="275" xr:uid="{84B405E6-2AFF-46DF-B167-17098286E1C1}"/>
    <cellStyle name="style1753967056023" xfId="276" xr:uid="{BE011DE7-7906-425D-AE70-226989B77D6D}"/>
    <cellStyle name="style1753967056070" xfId="277" xr:uid="{DBB794D4-9CB0-418D-B88E-B0A172EE4550}"/>
    <cellStyle name="style1753967056135" xfId="282" xr:uid="{49E97165-6A95-4AE9-87B0-B8706DEAF515}"/>
    <cellStyle name="style1753967056184" xfId="287" xr:uid="{963C44BE-A175-4315-B11A-249353AB6F02}"/>
    <cellStyle name="style1753967056246" xfId="278" xr:uid="{010217F7-32BC-4F11-947C-AD2F207D7F04}"/>
    <cellStyle name="style1753967056315" xfId="283" xr:uid="{45888947-999F-4B24-8709-9902E2C33AFF}"/>
    <cellStyle name="style1753967056371" xfId="288" xr:uid="{7DF00AFF-2142-4588-9E4B-8AEBC7AF8C18}"/>
    <cellStyle name="style1753967056431" xfId="279" xr:uid="{43A170DF-8313-4A13-B976-4A0D4B536DE1}"/>
    <cellStyle name="style1753967056486" xfId="280" xr:uid="{26971E62-CFD6-4553-898D-28E25323566A}"/>
    <cellStyle name="style1753967056549" xfId="281" xr:uid="{44E62988-C277-4E2C-BF58-69D2E79C3C60}"/>
    <cellStyle name="style1753967056609" xfId="284" xr:uid="{199E545B-1E77-471A-B0B8-193B0D68C6BB}"/>
    <cellStyle name="style1753967056658" xfId="285" xr:uid="{3F58A101-1F08-4D0E-97CF-3A3F95F394B4}"/>
    <cellStyle name="style1753967056705" xfId="286" xr:uid="{24AF225B-6330-4469-B79E-F9CB0901E752}"/>
    <cellStyle name="style1753967056759" xfId="289" xr:uid="{E0EC0148-0D5F-450C-870A-E0B844D6349B}"/>
    <cellStyle name="style1753967056815" xfId="290" xr:uid="{30E13198-C13D-4079-80DD-7E0003A658EA}"/>
    <cellStyle name="style1753967056862" xfId="291" xr:uid="{5734D875-290D-444F-BD5B-5A79E4CD0E84}"/>
    <cellStyle name="style1753967138784" xfId="293" xr:uid="{35B51765-4D32-4BD2-99CF-18E2ACF688D3}"/>
    <cellStyle name="style1753967138831" xfId="294" xr:uid="{EED623CB-3009-4952-8938-E63F255668DB}"/>
    <cellStyle name="style1753967138896" xfId="292" xr:uid="{E04E1326-F379-40A0-B901-2F4208029139}"/>
    <cellStyle name="style1753967138942" xfId="295" xr:uid="{56DFD19C-4BC4-4082-B7C3-706E06BCFD40}"/>
    <cellStyle name="style1753967139006" xfId="296" xr:uid="{FCA63899-1EA7-4B28-95B8-943DEA81A42D}"/>
    <cellStyle name="style1753967139053" xfId="297" xr:uid="{933ABF4E-09EF-47A5-B659-608450F72E03}"/>
    <cellStyle name="style1753967139116" xfId="298" xr:uid="{13ED0CD6-3EB7-43C4-97FA-F1F26B4BF9B3}"/>
    <cellStyle name="style1753967139169" xfId="299" xr:uid="{23A235E8-BAEA-4DE5-A834-7DA49830B06D}"/>
    <cellStyle name="style1753967139215" xfId="300" xr:uid="{FF00D8AD-9DD5-4F06-9B40-0BD7CC426807}"/>
    <cellStyle name="style1753967139278" xfId="305" xr:uid="{15C723D8-452F-4AF2-96F1-9302DC6AEA83}"/>
    <cellStyle name="style1753967139328" xfId="310" xr:uid="{080DA9DA-8ED7-4048-9F5A-CC1D5BACA0AF}"/>
    <cellStyle name="style1753967139386" xfId="301" xr:uid="{FC9B2A2C-5CF2-440A-9D70-C51E68A737F0}"/>
    <cellStyle name="style1753967139441" xfId="306" xr:uid="{6D534F9D-0FD7-4ED5-AAB1-E177AD8996A7}"/>
    <cellStyle name="style1753967139496" xfId="311" xr:uid="{D648F987-99D1-4ECC-955B-E9D422477209}"/>
    <cellStyle name="style1753967139545" xfId="302" xr:uid="{F6376732-11C4-4DCC-A951-41C85A4F2C57}"/>
    <cellStyle name="style1753967139602" xfId="303" xr:uid="{183D8493-3F43-41FE-8B92-A0A11E0CE378}"/>
    <cellStyle name="style1753967139656" xfId="304" xr:uid="{F7BCDA83-00CB-40A6-8A36-D179C7F92117}"/>
    <cellStyle name="style1753967139705" xfId="307" xr:uid="{4527A973-6607-4911-8F13-BFAD748430EE}"/>
    <cellStyle name="style1753967139756" xfId="308" xr:uid="{69BB1DFA-7796-4643-A3B2-C2EAB179B06E}"/>
    <cellStyle name="style1753967139816" xfId="309" xr:uid="{4D925FBC-6F3E-48B5-9AF6-C479ADF268E3}"/>
    <cellStyle name="style1753967139870" xfId="312" xr:uid="{4FECE221-8B11-423B-AABD-347E9E5D35C1}"/>
    <cellStyle name="style1753967139924" xfId="313" xr:uid="{A1281D12-F027-44CD-8212-D1C215354E3B}"/>
    <cellStyle name="style1753967139974" xfId="314" xr:uid="{3EF9FB61-191E-4D7D-BA60-3A23011096D0}"/>
    <cellStyle name="style1753967468241" xfId="316" xr:uid="{3B95E951-9D8E-48A7-83CF-C854AD849E97}"/>
    <cellStyle name="style1753967468289" xfId="317" xr:uid="{AF73C7EA-F343-48B3-AFD0-601618660660}"/>
    <cellStyle name="style1753967468351" xfId="315" xr:uid="{C012E08A-0F2B-4DA7-B5D3-B693C7733DB5}"/>
    <cellStyle name="style1753967468398" xfId="318" xr:uid="{153108D8-9259-4AE8-94EC-69FA207F8CC4}"/>
    <cellStyle name="style1753967468453" xfId="319" xr:uid="{AE254EDE-5985-48F8-A141-8EA8398B2636}"/>
    <cellStyle name="style1753967468502" xfId="320" xr:uid="{2FEF59B5-E155-4EBA-875F-DD67D6DF5791}"/>
    <cellStyle name="style1753967468558" xfId="321" xr:uid="{2C5CAABA-7B3B-4564-AAA4-C45C51B96728}"/>
    <cellStyle name="style1753967468614" xfId="322" xr:uid="{A84CE75B-126A-4D02-8998-DB21B8353240}"/>
    <cellStyle name="style1753967468669" xfId="323" xr:uid="{0F99CC79-33F3-4381-B0DB-6D8DD2531643}"/>
    <cellStyle name="style1753967468726" xfId="328" xr:uid="{CF9234F4-7907-459A-9DEB-504C0D0A42E7}"/>
    <cellStyle name="style1753967468780" xfId="333" xr:uid="{7D2BC2D8-5F4C-4D6B-B677-0C2D35E5F97B}"/>
    <cellStyle name="style1753967468845" xfId="324" xr:uid="{3FB95D92-F2E9-4B4C-AD75-9EF50EF35F98}"/>
    <cellStyle name="style1753967468893" xfId="329" xr:uid="{35267BE6-53EA-4A29-9A59-04026DF925D3}"/>
    <cellStyle name="style1753967468965" xfId="334" xr:uid="{F7DC6B52-F1F0-4022-935B-AE9E8E632BA5}"/>
    <cellStyle name="style1753967469022" xfId="325" xr:uid="{98DF0A79-34F8-421D-ABF2-4769FBF48DFA}"/>
    <cellStyle name="style1753967469078" xfId="326" xr:uid="{3F195711-5B3A-434C-8C94-1A686298D00B}"/>
    <cellStyle name="style1753967469128" xfId="327" xr:uid="{67F15767-B9AD-4C76-9C84-332F97928971}"/>
    <cellStyle name="style1753967469182" xfId="330" xr:uid="{7671C3EC-4059-4BD7-A710-B1E18E355C2F}"/>
    <cellStyle name="style1753967469230" xfId="331" xr:uid="{04A48777-8170-4B45-9B53-C33E3B4CA2AD}"/>
    <cellStyle name="style1753967469286" xfId="332" xr:uid="{A3FE3F41-2483-43C4-901C-033BAD1586BC}"/>
    <cellStyle name="style1753967469342" xfId="335" xr:uid="{29639133-825C-4356-9F50-336DBFFFEC10}"/>
    <cellStyle name="style1753967469390" xfId="336" xr:uid="{9A121A61-5003-42F6-8454-F549459A81D4}"/>
    <cellStyle name="style1753967469447" xfId="337" xr:uid="{EABC64D6-89EC-41BD-95D0-E616D313E612}"/>
    <cellStyle name="style1753967713728" xfId="339" xr:uid="{A6AE7727-0D97-4739-B94B-ED31D788C961}"/>
    <cellStyle name="style1753967713794" xfId="340" xr:uid="{CB854177-A827-431A-B1F2-9769F7C4F70A}"/>
    <cellStyle name="style1753967713839" xfId="338" xr:uid="{F295F3B6-2FC0-4DE9-ABBA-B6C160713ED3}"/>
    <cellStyle name="style1753967713903" xfId="341" xr:uid="{48A61FAA-B585-4962-B2B6-B536CB5FB9AA}"/>
    <cellStyle name="style1753967713951" xfId="342" xr:uid="{E69CED3C-BE07-43DA-8624-16A9E1073FB4}"/>
    <cellStyle name="style1753967713998" xfId="343" xr:uid="{21B783F9-A12E-4132-BDE5-437EF6D04055}"/>
    <cellStyle name="style1753967714060" xfId="344" xr:uid="{386DD258-C6DC-49D0-A0DF-3DFC66ACB0A0}"/>
    <cellStyle name="style1753967714108" xfId="345" xr:uid="{5BD2C6B7-462D-4023-BD02-F3879D12CC6E}"/>
    <cellStyle name="style1753967714160" xfId="346" xr:uid="{0659D315-D808-4F01-A19F-922F61EBB968}"/>
    <cellStyle name="style1753967714220" xfId="351" xr:uid="{D8FB16C6-1D6C-4396-82E6-7ED7DE9F7456}"/>
    <cellStyle name="style1753967714267" xfId="356" xr:uid="{6BFFAE2E-110D-412E-9C58-126786C064DE}"/>
    <cellStyle name="style1753967714317" xfId="347" xr:uid="{65AE64B0-4F5F-4213-B1C4-BC54703F1BC4}"/>
    <cellStyle name="style1753967714376" xfId="352" xr:uid="{4EFC3FD4-D8C7-426D-83DA-3501BDC683FD}"/>
    <cellStyle name="style1753967714426" xfId="357" xr:uid="{1020BCB3-210F-4026-9D4F-F25B4C072AE7}"/>
    <cellStyle name="style1753967714473" xfId="348" xr:uid="{BFA58B0C-7C69-4EBE-B468-2D2D27AC41CE}"/>
    <cellStyle name="style1753967714525" xfId="349" xr:uid="{1C4EEA22-7716-40D8-A5A0-F34A33F30999}"/>
    <cellStyle name="style1753967714580" xfId="350" xr:uid="{F2539DF1-6106-4702-8859-64A44F3C58CD}"/>
    <cellStyle name="style1753967714634" xfId="353" xr:uid="{65F45CFB-1538-4EA8-94AC-44A44C813627}"/>
    <cellStyle name="style1753967714696" xfId="354" xr:uid="{3BF3E9F9-0775-4CBD-BD87-7BEC498198FC}"/>
    <cellStyle name="style1753967714743" xfId="355" xr:uid="{7A2963EC-3E0E-403B-88E2-84F21F5DF1DF}"/>
    <cellStyle name="style1753967714811" xfId="358" xr:uid="{2DB1AE0F-364A-444E-96B2-5ADB2ADA1D1A}"/>
    <cellStyle name="style1753967714866" xfId="359" xr:uid="{BEFAF4F8-FBAC-4FFC-84E0-3699BDD739F7}"/>
    <cellStyle name="style1753967714922" xfId="360" xr:uid="{DCB533A5-ED7B-44A3-BCBB-60F0B69E57A0}"/>
    <cellStyle name="style1753968114674" xfId="362" xr:uid="{9FFDE0F1-EAF8-4748-96C7-9A04F9162282}"/>
    <cellStyle name="style1753968114730" xfId="363" xr:uid="{F9FF12C1-4FA8-4204-9931-D5555CE24094}"/>
    <cellStyle name="style1753968114785" xfId="361" xr:uid="{5E1B12E4-31FD-455C-8BBE-505D752A70F9}"/>
    <cellStyle name="style1753968114839" xfId="364" xr:uid="{22370A2D-BB9F-47F2-93A5-2ECADDC68AAC}"/>
    <cellStyle name="style1753968114889" xfId="365" xr:uid="{313AE76C-5D2F-4C5F-A98C-32B896441954}"/>
    <cellStyle name="style1753968114941" xfId="366" xr:uid="{27E8D284-3941-4559-99D2-C907C611225D}"/>
    <cellStyle name="style1753968114996" xfId="367" xr:uid="{67351BF9-FC53-4986-A056-B20CD9CB4AA5}"/>
    <cellStyle name="style1753968115049" xfId="368" xr:uid="{428C5E96-4219-4F43-A9BA-4DA5D18E3CFD}"/>
    <cellStyle name="style1753968115102" xfId="369" xr:uid="{5667C67A-D899-4E75-BEB9-8AE826680A1C}"/>
    <cellStyle name="style1753968115166" xfId="374" xr:uid="{FEC40DDE-66D2-478A-BB19-5AF029E0FCB9}"/>
    <cellStyle name="style1753968115218" xfId="370" xr:uid="{C025183F-3D80-4AB5-B493-324D39DAD5A5}"/>
    <cellStyle name="style1753968115283" xfId="375" xr:uid="{9E9210DB-655F-4175-ABC3-F1E1A4D6C350}"/>
    <cellStyle name="style1753968115338" xfId="381" xr:uid="{ABC64BF2-49A3-4F39-B5E5-754DB0373E48}"/>
    <cellStyle name="style1753968115400" xfId="382" xr:uid="{31A18571-4CDB-4215-AF36-0C93C345BFE8}"/>
    <cellStyle name="style1753968115452" xfId="371" xr:uid="{795688DE-C30E-41FF-9EF5-9C188928D61B}"/>
    <cellStyle name="style1753968115501" xfId="372" xr:uid="{7EA50A53-4AF3-4836-A8C3-F979980355AD}"/>
    <cellStyle name="style1753968115549" xfId="373" xr:uid="{C1D9943C-6BC9-400B-9FA2-4C61A8377B88}"/>
    <cellStyle name="style1753968115603" xfId="376" xr:uid="{00675EEC-3660-4F9F-98DE-36BF2784C3A4}"/>
    <cellStyle name="style1753968115655" xfId="377" xr:uid="{31CE5BEE-FD97-4469-945D-82F82321E8D3}"/>
    <cellStyle name="style1753968115706" xfId="378" xr:uid="{80AA5FC8-7385-4ACB-9CDE-2DC7A33FAED8}"/>
    <cellStyle name="style1753968115759" xfId="379" xr:uid="{604A9952-1775-4B7D-B2CF-4FF1C4458BA0}"/>
    <cellStyle name="style1753968115796" xfId="380" xr:uid="{BDB2663A-456C-42E2-8430-E9990AFC6DA6}"/>
    <cellStyle name="style1753968115838" xfId="383" xr:uid="{EF4B283E-AF73-4622-A8D1-629787DB44E9}"/>
    <cellStyle name="style1753968115892" xfId="384" xr:uid="{C4E14206-1989-4907-99A1-965BC99FFA83}"/>
    <cellStyle name="style1753968115947" xfId="385" xr:uid="{1950691F-6DE6-4DDF-89A8-4E5F445C5752}"/>
    <cellStyle name="style1753968115983" xfId="386" xr:uid="{3892970D-E915-41DD-96C7-C7DF8807983C}"/>
    <cellStyle name="style1753968468239" xfId="387" xr:uid="{529B08AD-A020-4C0B-9B92-C3072FBA3FD0}"/>
    <cellStyle name="style1753968468300" xfId="388" xr:uid="{A3728C2C-6673-4ED4-AB3B-0E937B7EF181}"/>
    <cellStyle name="style1753968468351" xfId="392" xr:uid="{C494537A-41BE-4530-B82D-DC0639553BC8}"/>
    <cellStyle name="style1753968468407" xfId="393" xr:uid="{51148455-A935-4263-ADC6-FD56CC27B7E7}"/>
    <cellStyle name="style1753968468459" xfId="397" xr:uid="{B18CF76E-7C94-4101-AAB6-64C65B4F6818}"/>
    <cellStyle name="style1753968468514" xfId="398" xr:uid="{38EED6A8-9751-4335-AC51-7C76739BF367}"/>
    <cellStyle name="style1753968468569" xfId="389" xr:uid="{1C207FBB-FC42-4136-A952-8270D0067F79}"/>
    <cellStyle name="style1753968468622" xfId="390" xr:uid="{DF936887-1FD4-4E23-825E-434E72169558}"/>
    <cellStyle name="style1753968468669" xfId="391" xr:uid="{3A6DE4E8-2BD0-4DFE-B1CE-140F78402D12}"/>
    <cellStyle name="style1753968468727" xfId="394" xr:uid="{A6D925FB-9A7C-4411-9BD0-B6B612AB5C12}"/>
    <cellStyle name="style1753968468777" xfId="395" xr:uid="{138DC6D3-1A7D-46B7-A4CE-86E44C7836C9}"/>
    <cellStyle name="style1753968468827" xfId="396" xr:uid="{1A8CEBD1-1B54-4F23-9D8F-34C653BBE8C1}"/>
    <cellStyle name="style1753968468885" xfId="399" xr:uid="{37A1BC3E-F294-4243-A2E7-A13B8FAFE615}"/>
    <cellStyle name="style1753968468939" xfId="400" xr:uid="{4C8E128D-B3B8-419C-89FD-199F85281602}"/>
    <cellStyle name="style1753968468995" xfId="401" xr:uid="{0288DD09-4E7C-468C-8FB3-8AC4BCA3917D}"/>
    <cellStyle name="style1753968469054" xfId="402" xr:uid="{1891C3D0-53E5-4FEE-85DC-3615DCB7B395}"/>
    <cellStyle name="style1753968469114" xfId="407" xr:uid="{391B6BE7-9B83-4A28-B7F3-669A4F58F906}"/>
    <cellStyle name="style1753968469169" xfId="412" xr:uid="{8A697B2F-22EC-4479-94C8-BD5CC1C6599F}"/>
    <cellStyle name="style1753968469222" xfId="403" xr:uid="{7724DC03-8887-40E1-B4A9-F207FA96887C}"/>
    <cellStyle name="style1753968469268" xfId="408" xr:uid="{A3EFF339-E0E6-4696-A27B-D81AFECA0C98}"/>
    <cellStyle name="style1753968469327" xfId="413" xr:uid="{6CC27F7F-78FA-44FB-B1FB-A7D00CCCCA0B}"/>
    <cellStyle name="style1753968469376" xfId="404" xr:uid="{0A459B4A-98FC-40D0-91ED-95AD2CEDA440}"/>
    <cellStyle name="style1753968469425" xfId="405" xr:uid="{DAEBDFFB-2C9B-493E-A7E5-0242CE5110A9}"/>
    <cellStyle name="style1753968469470" xfId="406" xr:uid="{32EF1F3A-2C77-4A24-8CF5-E001EC375B1C}"/>
    <cellStyle name="style1753968469533" xfId="409" xr:uid="{56B3B8BB-50B5-4FD2-85B7-87172D6EE100}"/>
    <cellStyle name="style1753968469581" xfId="410" xr:uid="{FA548B03-4674-47CB-BF1B-B043E606A71C}"/>
    <cellStyle name="style1753968469637" xfId="411" xr:uid="{DBACD69D-CA45-49ED-AB05-EFD41C117D29}"/>
    <cellStyle name="style1753968469692" xfId="414" xr:uid="{EC6ACD69-9A17-4A2B-A262-2B92EE22B760}"/>
    <cellStyle name="style1753968469744" xfId="415" xr:uid="{67633CD5-33DC-4C12-BE6D-1175F26ADDDB}"/>
    <cellStyle name="style1753968469795" xfId="416" xr:uid="{A327A37C-0E5E-4C6A-AD27-1A4CC8F1A048}"/>
    <cellStyle name="style1753968868002" xfId="418" xr:uid="{5F0ED15A-FF17-4287-B958-025D514EF4D6}"/>
    <cellStyle name="style1753968868054" xfId="419" xr:uid="{C47E1D8C-BD1D-4707-A8BB-F8E239A24C6A}"/>
    <cellStyle name="style1753968868100" xfId="417" xr:uid="{4F726434-C555-4366-BF2E-18D95F39775B}"/>
    <cellStyle name="style1753968868165" xfId="420" xr:uid="{16A6CF9A-FF0E-4C12-9EF8-1DB1D2F282E6}"/>
    <cellStyle name="style1753968868214" xfId="421" xr:uid="{673F6A23-9025-466D-BB05-95601772974B}"/>
    <cellStyle name="style1753968868243" xfId="422" xr:uid="{9F4AE9D1-264B-4548-9EFD-FAB3D48E4AF5}"/>
    <cellStyle name="style1753968868292" xfId="426" xr:uid="{51540207-23E7-41C5-BFA1-6E6E2B6E60A8}"/>
    <cellStyle name="style1753968868344" xfId="427" xr:uid="{507ABA33-2B92-4D9B-BF68-85AEDCBB9E75}"/>
    <cellStyle name="style1753968868393" xfId="423" xr:uid="{447F9312-8CC9-431A-8426-F2EA40B824C9}"/>
    <cellStyle name="style1753968868445" xfId="424" xr:uid="{3B92D1DF-F53D-4AFE-91D4-13AE9F54D1F2}"/>
    <cellStyle name="style1753968868499" xfId="425" xr:uid="{4D17F6B7-0A2F-4F2A-ACB8-6B022900B046}"/>
    <cellStyle name="style1753968868546" xfId="430" xr:uid="{7EA1F1F2-5F3B-4F0A-8AEC-BFA6DCC0CD42}"/>
    <cellStyle name="style1753968868646" xfId="428" xr:uid="{B52C2A20-B1E0-423D-B2D6-517368FC6B58}"/>
    <cellStyle name="style1753968868740" xfId="429" xr:uid="{6655E687-9778-457A-B5FA-3CD933DAF2CD}"/>
    <cellStyle name="style1753968868776" xfId="431" xr:uid="{CAF94C6B-DB88-462D-80D8-E928133FC3EB}"/>
    <cellStyle name="style1753968868836" xfId="436" xr:uid="{36CF20EF-B07B-48DF-9F97-D8D0A40A5318}"/>
    <cellStyle name="style1753968868892" xfId="432" xr:uid="{7BD681F5-8568-453E-AA6F-FA06CF4E09BF}"/>
    <cellStyle name="style1753968868939" xfId="437" xr:uid="{7D9B7A56-2D3B-48B1-8691-C59A4040C32D}"/>
    <cellStyle name="style1753968869002" xfId="441" xr:uid="{7D68B779-216F-4220-9B6E-E1201A19EF89}"/>
    <cellStyle name="style1753968869054" xfId="442" xr:uid="{9D5E9FA0-ED09-4C83-A609-D570585001C8}"/>
    <cellStyle name="style1753968869113" xfId="433" xr:uid="{F1AB679D-AA78-4728-905F-67F77D0DEDDC}"/>
    <cellStyle name="style1753968869160" xfId="434" xr:uid="{44872576-581B-4022-B448-CF9EAA3A71B3}"/>
    <cellStyle name="style1753968869208" xfId="435" xr:uid="{6366EE87-D43F-405D-8863-7AED6F59E0D9}"/>
    <cellStyle name="style1753968869255" xfId="438" xr:uid="{858E76C6-98AD-483F-9C72-BC0C9CF700E3}"/>
    <cellStyle name="style1753968869303" xfId="439" xr:uid="{2EE9F40B-1588-4193-866C-D0BB68925DFD}"/>
    <cellStyle name="style1753968869354" xfId="440" xr:uid="{0DB72C17-9D5C-4E91-96B4-AB983D53F23D}"/>
    <cellStyle name="style1753968869410" xfId="443" xr:uid="{46529859-6B38-4F7C-928F-DB89861B39B6}"/>
    <cellStyle name="style1753968869466" xfId="444" xr:uid="{52204C10-603A-43F4-A463-8A263CBC53C7}"/>
    <cellStyle name="style1753968869527" xfId="445" xr:uid="{3A0D9A2E-3EAA-4F94-AA23-623778F5DEC8}"/>
    <cellStyle name="style1753969228744" xfId="447" xr:uid="{354587F3-8290-4D16-9B6F-05BC7B41F2D1}"/>
    <cellStyle name="style1753969228804" xfId="448" xr:uid="{1011517F-E343-4C5F-9979-A8DF7F5B0E73}"/>
    <cellStyle name="style1753969228858" xfId="446" xr:uid="{89CBB0A4-8039-40B6-A1EA-1043E7421CDC}"/>
    <cellStyle name="style1753969228908" xfId="449" xr:uid="{41584002-E66F-42F5-AE69-4FAD2EF2C40A}"/>
    <cellStyle name="style1753969228954" xfId="450" xr:uid="{910A34B1-BC34-4B70-BEA8-180B78C348FC}"/>
    <cellStyle name="style1753969228996" xfId="451" xr:uid="{6840E8C2-41EA-4523-8325-7274C4881AB1}"/>
    <cellStyle name="style1753969229028" xfId="455" xr:uid="{690A31A7-D667-477B-8506-EB4E8A6ED7D4}"/>
    <cellStyle name="style1753969229082" xfId="456" xr:uid="{625AD05A-CC90-40C9-B6FD-13B3CCF80B31}"/>
    <cellStyle name="style1753969229128" xfId="452" xr:uid="{6EEE2F01-29FC-4EEA-9ACB-452CB0D43A4A}"/>
    <cellStyle name="style1753969229184" xfId="453" xr:uid="{9148064E-8D13-49D9-8A90-E9DD38A18637}"/>
    <cellStyle name="style1753969229235" xfId="454" xr:uid="{F8F4CE89-A825-4A31-856C-A07A097BC0AA}"/>
    <cellStyle name="style1753969229285" xfId="459" xr:uid="{CC1C28DE-87C3-49D9-937D-C439F7B16340}"/>
    <cellStyle name="style1753969229390" xfId="457" xr:uid="{DFA454C2-0CD9-48B9-AAF0-720F8D141A2B}"/>
    <cellStyle name="style1753969229485" xfId="458" xr:uid="{05A2A342-0A80-4199-8CA7-65DA8F4132F0}"/>
    <cellStyle name="style1753969229530" xfId="460" xr:uid="{537EC6FF-54B3-41A4-8754-8AA8C7B2E8DE}"/>
    <cellStyle name="style1753969229594" xfId="465" xr:uid="{9DA748CC-2235-447F-B286-D599513C7CCA}"/>
    <cellStyle name="style1753969229642" xfId="461" xr:uid="{3081FCB9-4E79-40B6-A72E-261CA5D62D0B}"/>
    <cellStyle name="style1753969229691" xfId="466" xr:uid="{3D6C2C01-A9B8-4EE2-8FBC-2906589C9988}"/>
    <cellStyle name="style1753969229739" xfId="470" xr:uid="{1D0CE073-F996-423C-9B7A-93B87A76968A}"/>
    <cellStyle name="style1753969229786" xfId="471" xr:uid="{E53BF1E1-8FC6-4969-AF3C-9A09B7836239}"/>
    <cellStyle name="style1753969229842" xfId="462" xr:uid="{FE6DBA43-397A-4020-B30D-60F2D5F1A9DE}"/>
    <cellStyle name="style1753969229899" xfId="463" xr:uid="{4BA91AE1-175C-436E-841B-505F5B6C0198}"/>
    <cellStyle name="style1753969229956" xfId="464" xr:uid="{3BDD52F4-5BE4-43D6-84C1-0EBA88D43350}"/>
    <cellStyle name="style1753969230004" xfId="467" xr:uid="{F16FBE3D-77DC-4832-B085-F0C40FD4F677}"/>
    <cellStyle name="style1753969230052" xfId="468" xr:uid="{ADFF3B6F-FA3A-4180-A6EE-A5BCD3272916}"/>
    <cellStyle name="style1753969230101" xfId="469" xr:uid="{551474F6-5980-46C5-AC4E-C7FA8A70C52C}"/>
    <cellStyle name="style1753969230153" xfId="472" xr:uid="{A3A9050D-D419-42A2-A8E1-BAA254D2AFE7}"/>
    <cellStyle name="style1753969230202" xfId="473" xr:uid="{C92FB23C-A547-4C70-9681-ADFA3CB5F93A}"/>
    <cellStyle name="style1753969230246" xfId="474" xr:uid="{F2CBD927-230D-4941-B006-B8E2CC349C61}"/>
    <cellStyle name="style1753969252210" xfId="476" xr:uid="{304AACBD-3E43-459A-B1E7-80C9C678F916}"/>
    <cellStyle name="style1753969252256" xfId="477" xr:uid="{8FB50DD3-B24F-4430-9856-9CE68F8968A7}"/>
    <cellStyle name="style1753969252322" xfId="475" xr:uid="{317B7022-7725-49ED-A57D-A0724DE8C05C}"/>
    <cellStyle name="style1753969252367" xfId="478" xr:uid="{06C458D8-A94B-4A0F-88D4-25FC9DB54389}"/>
    <cellStyle name="style1753969252416" xfId="479" xr:uid="{7CC5D01F-3064-4D0E-A7BE-96A64964B884}"/>
    <cellStyle name="style1753969252451" xfId="480" xr:uid="{BD05C310-1941-4CE3-B543-182AB9041274}"/>
    <cellStyle name="style1753969252483" xfId="484" xr:uid="{18A91451-28DB-4DA6-9DB5-8C76A5F457BD}"/>
    <cellStyle name="style1753969252532" xfId="485" xr:uid="{03F8012B-559F-45E7-8C22-8A30615A9249}"/>
    <cellStyle name="style1753969252589" xfId="481" xr:uid="{3B85C36A-F8D1-4ABE-9B83-86FF4DFBE90F}"/>
    <cellStyle name="style1753969252638" xfId="482" xr:uid="{9D002FB1-5480-4FE2-8D95-B30DC3C17B82}"/>
    <cellStyle name="style1753969252687" xfId="483" xr:uid="{BCCA1786-35CF-4018-88F8-A4EAF8BE9DCF}"/>
    <cellStyle name="style1753969252747" xfId="488" xr:uid="{D926FA78-3D22-4989-9DE5-10571E3532D1}"/>
    <cellStyle name="style1753969252844" xfId="486" xr:uid="{AE65852A-8905-4C24-BE08-E8266C298F9E}"/>
    <cellStyle name="style1753969252951" xfId="487" xr:uid="{283352F4-9EBE-4204-A4B5-02655D87AD6D}"/>
    <cellStyle name="style1753969252989" xfId="489" xr:uid="{8A441185-D0AF-49BF-8D7C-BB9CDFFB5FC1}"/>
    <cellStyle name="style1753969253049" xfId="494" xr:uid="{BA35AF6B-30F5-4462-B5EF-D9CCCD93C86F}"/>
    <cellStyle name="style1753969253113" xfId="490" xr:uid="{6F6E1C9E-D466-4913-B348-E819CBEC3D98}"/>
    <cellStyle name="style1753969253162" xfId="495" xr:uid="{069FC283-5926-44E6-9D12-7B97713B5C0B}"/>
    <cellStyle name="style1753969253210" xfId="499" xr:uid="{4BCF98AB-E3D1-40C8-9951-BE49CD42AE8C}"/>
    <cellStyle name="style1753969253255" xfId="500" xr:uid="{DF5567A6-17AB-4EB8-82A4-AB975B384B81}"/>
    <cellStyle name="style1753969253305" xfId="491" xr:uid="{96C109BB-743A-4ADF-AA45-668E0920F8B0}"/>
    <cellStyle name="style1753969253367" xfId="492" xr:uid="{CF21671F-0819-4697-8E2A-C43DF1CEED40}"/>
    <cellStyle name="style1753969253429" xfId="493" xr:uid="{D054DD41-50D7-4132-BB1E-0C296278B19B}"/>
    <cellStyle name="style1753969253478" xfId="496" xr:uid="{1B6D05D3-845F-4CEF-947E-05AE809BF4F6}"/>
    <cellStyle name="style1753969253527" xfId="497" xr:uid="{87E47E27-021E-4263-9697-5C414F127603}"/>
    <cellStyle name="style1753969253573" xfId="498" xr:uid="{A8E3A06A-C37B-4600-9EC4-F4CFE70C4D11}"/>
    <cellStyle name="style1753969253626" xfId="501" xr:uid="{27F82293-B7D2-4F94-B58B-F571E2229C3B}"/>
    <cellStyle name="style1753969253676" xfId="502" xr:uid="{120DF003-CA74-4D63-AED0-9B04BF0C94F0}"/>
    <cellStyle name="style1753969253724" xfId="503" xr:uid="{D6569138-9385-47D2-83EA-78BB5654FA6F}"/>
    <cellStyle name="style1753969269878" xfId="505" xr:uid="{D93022FD-6607-4B0B-8C38-AD05BBE95275}"/>
    <cellStyle name="style1753969269925" xfId="506" xr:uid="{3048A24C-3953-4DD6-B328-5B9AC3EF69FF}"/>
    <cellStyle name="style1753969269975" xfId="504" xr:uid="{B12E4860-D8E8-4449-A9A7-522426D876F5}"/>
    <cellStyle name="style1753969270030" xfId="507" xr:uid="{E4E012E5-3480-49C2-B117-118B835902DA}"/>
    <cellStyle name="style1753969270078" xfId="508" xr:uid="{89C422B7-A590-4D60-AC0C-3C23CCDF2C90}"/>
    <cellStyle name="style1753969270117" xfId="509" xr:uid="{F7ABBA11-C072-4254-AD72-8DCE63BC0189}"/>
    <cellStyle name="style1753969270153" xfId="513" xr:uid="{3047391D-8713-4479-9E6C-B29E6841541F}"/>
    <cellStyle name="style1753969270204" xfId="514" xr:uid="{730DDA10-17D9-4D91-A012-B666D41C4B6A}"/>
    <cellStyle name="style1753969270253" xfId="510" xr:uid="{BF8102FC-7DFC-495F-A7C8-1A5E9BAE193D}"/>
    <cellStyle name="style1753969270300" xfId="511" xr:uid="{41BFDBF9-436A-45B1-A478-77972D4B137C}"/>
    <cellStyle name="style1753969270346" xfId="512" xr:uid="{0A2A417A-265B-4DAA-B4AD-0CC04EC97145}"/>
    <cellStyle name="style1753969270396" xfId="517" xr:uid="{A36A43CE-5615-4DFF-9D3E-E4BC150DA6DE}"/>
    <cellStyle name="style1753969270492" xfId="515" xr:uid="{5FFC83DC-B631-4282-B1AA-BF3B132D6AD0}"/>
    <cellStyle name="style1753969270586" xfId="516" xr:uid="{F5094E3B-7F13-4BA4-8549-E88F66E44EA3}"/>
    <cellStyle name="style1753969270620" xfId="518" xr:uid="{431D2531-3BA4-4A7A-9E6A-C36D25652248}"/>
    <cellStyle name="style1753969270680" xfId="523" xr:uid="{BDA5B7BF-4AF4-49AD-B388-846D34502C55}"/>
    <cellStyle name="style1753969270728" xfId="519" xr:uid="{516ED00B-F484-4027-AAF0-682C168957B9}"/>
    <cellStyle name="style1753969270780" xfId="524" xr:uid="{50C05AD4-F67F-41D1-9878-646EC1D19B2A}"/>
    <cellStyle name="style1753969270827" xfId="528" xr:uid="{9BC44E29-9457-4098-AD33-D0F138E37B5F}"/>
    <cellStyle name="style1753969270886" xfId="529" xr:uid="{DBC0C315-7E0B-440E-A5FC-6A768CD79C0D}"/>
    <cellStyle name="style1753969270935" xfId="520" xr:uid="{C32AA826-546D-47D3-8A8F-EB56F1D504EA}"/>
    <cellStyle name="style1753969270990" xfId="521" xr:uid="{C126C355-4AB3-4461-9BF9-F252D781D34B}"/>
    <cellStyle name="style1753969271031" xfId="522" xr:uid="{FC2BE145-20F1-47B4-8F98-1100E10611FD}"/>
    <cellStyle name="style1753969271101" xfId="525" xr:uid="{6828121A-EC88-4386-8BA3-B079B055E762}"/>
    <cellStyle name="style1753969271153" xfId="526" xr:uid="{7F573387-50CB-4254-8539-2452254BC0EC}"/>
    <cellStyle name="style1753969271207" xfId="527" xr:uid="{BBD4547B-E0CD-459F-A86E-3B8EC956F90E}"/>
    <cellStyle name="style1753969271259" xfId="530" xr:uid="{BCB8C69D-2385-4FC8-B620-3F00578FD9AE}"/>
    <cellStyle name="style1753969271309" xfId="531" xr:uid="{5E5E8DF2-3928-4367-91F6-4887EBFAC0BD}"/>
    <cellStyle name="style1753969271364" xfId="532" xr:uid="{0C02ADB7-A295-4EE7-9192-1FF0FE4BAA14}"/>
    <cellStyle name="style1753969290611" xfId="534" xr:uid="{3F8F718D-6878-4B29-9404-FF1BBD66ED06}"/>
    <cellStyle name="style1753969290662" xfId="535" xr:uid="{111A0C6B-1D44-43CF-875F-CCAD5D84728D}"/>
    <cellStyle name="style1753969290709" xfId="533" xr:uid="{7FED01AB-3E24-4700-AB5D-CD4CEC6442FD}"/>
    <cellStyle name="style1753969290763" xfId="536" xr:uid="{8068FE7D-FC51-4AF0-B06A-80A52211A964}"/>
    <cellStyle name="style1753969290806" xfId="537" xr:uid="{9A0D4AA1-C44A-41FC-9F1B-3A5FAA6C7CE5}"/>
    <cellStyle name="style1753969290849" xfId="538" xr:uid="{93A0B63B-1918-4F3C-B577-C18A810FD82E}"/>
    <cellStyle name="style1753969290897" xfId="542" xr:uid="{EA167978-57D2-495E-9607-F3FB9255A346}"/>
    <cellStyle name="style1753969290960" xfId="543" xr:uid="{01B4E845-CD19-4629-BC28-78895CBDC00C}"/>
    <cellStyle name="style1753969291011" xfId="539" xr:uid="{D29E9827-6568-4150-9524-635E6690C259}"/>
    <cellStyle name="style1753969291054" xfId="540" xr:uid="{BC60B8A8-B46F-4C75-B730-5574F09D31FB}"/>
    <cellStyle name="style1753969291113" xfId="541" xr:uid="{9F630B57-7B21-41D0-8601-979B3178B28C}"/>
    <cellStyle name="style1753969291166" xfId="546" xr:uid="{9D523402-C2E9-4301-9ECC-AB79EC1B0388}"/>
    <cellStyle name="style1753969291268" xfId="544" xr:uid="{66277FCA-C01F-4393-8AD7-A0659257E222}"/>
    <cellStyle name="style1753969291354" xfId="545" xr:uid="{5CD3733A-E005-4BA1-88CE-F8AD8194D347}"/>
    <cellStyle name="style1753969291393" xfId="547" xr:uid="{03BFF88B-457D-40B2-B390-30F1CE37CF00}"/>
    <cellStyle name="style1753969291450" xfId="552" xr:uid="{EB9BBDCB-8D67-43F0-8500-0B177CE6E9BF}"/>
    <cellStyle name="style1753969291498" xfId="548" xr:uid="{434FDDFC-C8FB-4E13-8586-5354F6A59662}"/>
    <cellStyle name="style1753969291544" xfId="553" xr:uid="{94D7A301-6B60-4D12-B8C5-2ACF25EC8A59}"/>
    <cellStyle name="style1753969291591" xfId="557" xr:uid="{4FE6508A-FEF8-40F8-A1E9-F10815E5C769}"/>
    <cellStyle name="style1753969291639" xfId="558" xr:uid="{14797C42-29CA-4B21-9C17-77618A288B8C}"/>
    <cellStyle name="style1753969291688" xfId="549" xr:uid="{555A080E-1AF9-412D-A162-697B6665C112}"/>
    <cellStyle name="style1753969291742" xfId="550" xr:uid="{A9FC0FC4-BC25-4977-849D-4133F33DEA60}"/>
    <cellStyle name="style1753969291797" xfId="551" xr:uid="{6D9E23D6-FEBE-4EC5-9BBE-E79215E3575E}"/>
    <cellStyle name="style1753969291844" xfId="554" xr:uid="{C1060607-1B99-4ECE-8D59-D49F5AF499A5}"/>
    <cellStyle name="style1753969291896" xfId="555" xr:uid="{47D3C8E9-1099-4A4B-9DA1-F0575EE33678}"/>
    <cellStyle name="style1753969291943" xfId="556" xr:uid="{6952D26A-2B9E-4FA8-952C-3DC78F66703D}"/>
    <cellStyle name="style1753969291991" xfId="559" xr:uid="{3B3566CB-499F-4ED7-A720-7E235E046A21}"/>
    <cellStyle name="style1753969292040" xfId="560" xr:uid="{E326DCC2-9BB3-48F8-B928-46CE58532EEA}"/>
    <cellStyle name="style1753969292087" xfId="561" xr:uid="{BE226A52-D8D3-4D7C-95F7-88D47F534F44}"/>
    <cellStyle name="style1753969309810" xfId="563" xr:uid="{4A3C0CE9-DCEC-41C9-ADAB-71D522F41772}"/>
    <cellStyle name="style1753969309872" xfId="564" xr:uid="{AA0D7114-0557-4A55-A847-870ABC8BCDB4}"/>
    <cellStyle name="style1753969309921" xfId="562" xr:uid="{F7FC8FE7-FF2D-437E-B694-51A4E272026D}"/>
    <cellStyle name="style1753969309968" xfId="565" xr:uid="{53D36FD8-0088-4B05-BAE2-1ABEB0CBF22F}"/>
    <cellStyle name="style1753969310001" xfId="566" xr:uid="{3BD02B5F-58CE-4204-864D-3ED58423195D}"/>
    <cellStyle name="style1753969310047" xfId="567" xr:uid="{058D8BCA-E875-4D97-9AD3-2AFCAA205ACB}"/>
    <cellStyle name="style1753969310085" xfId="571" xr:uid="{B90BCB52-6A41-41BF-8CA0-C18A2271983F}"/>
    <cellStyle name="style1753969310130" xfId="572" xr:uid="{B213B73F-A041-4603-9426-AC310DAE7E78}"/>
    <cellStyle name="style1753969310177" xfId="568" xr:uid="{08EF7189-89DE-46B9-A64F-04A1B36D0A78}"/>
    <cellStyle name="style1753969310225" xfId="569" xr:uid="{FD0B32CC-5D00-439E-8296-C78F0BA4455A}"/>
    <cellStyle name="style1753969310270" xfId="570" xr:uid="{C14CFB40-C7F9-444D-A0EA-66F42456DF93}"/>
    <cellStyle name="style1753969310330" xfId="575" xr:uid="{89904647-6279-45DD-9F02-96ED193DAFD4}"/>
    <cellStyle name="style1753969310427" xfId="573" xr:uid="{8D912B57-B9F8-4590-813B-57974985D94C}"/>
    <cellStyle name="style1753969310522" xfId="574" xr:uid="{CB63C6EE-7C1E-4B8B-8F17-C290CD149F8F}"/>
    <cellStyle name="style1753969310559" xfId="576" xr:uid="{7D869E49-9DE6-4B79-B201-E7992472C548}"/>
    <cellStyle name="style1753969310618" xfId="581" xr:uid="{21DBABEE-A80E-4435-855C-64FEF6509A16}"/>
    <cellStyle name="style1753969310665" xfId="577" xr:uid="{7C57BE82-3637-4294-8174-DCC2503998C3}"/>
    <cellStyle name="style1753969310718" xfId="582" xr:uid="{8BAE7C24-D481-4ECE-A82D-D90E1C6B6DCC}"/>
    <cellStyle name="style1753969310770" xfId="586" xr:uid="{A50113A1-5D7F-46E2-8A73-B4103735C1FD}"/>
    <cellStyle name="style1753969310818" xfId="587" xr:uid="{64D2A818-6826-4FE7-BD5B-95D2E27DDC6A}"/>
    <cellStyle name="style1753969310861" xfId="578" xr:uid="{4B007C35-E577-49AA-B359-16E4D1546E6B}"/>
    <cellStyle name="style1753969310911" xfId="579" xr:uid="{F983C940-ED1A-4AA3-91C6-6BF7AB24BE86}"/>
    <cellStyle name="style1753969310952" xfId="580" xr:uid="{9A493AC2-F32A-454A-A772-C53DC543A603}"/>
    <cellStyle name="style1753969311009" xfId="583" xr:uid="{70A39B81-449F-4BB7-90DC-354A8CC6758E}"/>
    <cellStyle name="style1753969311046" xfId="584" xr:uid="{2EBAAFF2-0D82-4C61-9EA8-C53B3F805B6C}"/>
    <cellStyle name="style1753969311098" xfId="585" xr:uid="{4920DD8A-12DA-4FCB-8D97-78F1ECA71445}"/>
    <cellStyle name="style1753969311154" xfId="588" xr:uid="{65140059-C4C0-4988-BB3B-ADE5D166B6E6}"/>
    <cellStyle name="style1753969311194" xfId="589" xr:uid="{C879BE90-C0B0-4C17-9358-9A5C6DB9B365}"/>
    <cellStyle name="style1753969311250" xfId="590" xr:uid="{BF009128-0BD9-4E82-B13E-07E3EF2B10E3}"/>
  </cellStyles>
  <dxfs count="36">
    <dxf>
      <font>
        <b val="0"/>
        <i val="0"/>
        <strike val="0"/>
        <condense val="0"/>
        <extend val="0"/>
        <outline val="0"/>
        <shadow val="0"/>
        <u val="none"/>
        <vertAlign val="baseline"/>
        <sz val="9"/>
        <color rgb="FF010205"/>
        <name val="Arial"/>
        <family val="2"/>
        <scheme val="none"/>
      </font>
      <numFmt numFmtId="165" formatCode="###0"/>
      <alignment horizontal="right" vertical="top" textRotation="0" wrapText="0" indent="0" justifyLastLine="0" shrinkToFit="0" readingOrder="0"/>
      <border diagonalUp="0" diagonalDown="0">
        <left style="thin">
          <color rgb="FFE0E0E0"/>
        </left>
        <right style="thin">
          <color rgb="FFE0E0E0"/>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165" formatCode="###0"/>
      <alignment horizontal="right" vertical="top" textRotation="0" wrapText="0" indent="0" justifyLastLine="0" shrinkToFit="0" readingOrder="0"/>
      <border diagonalUp="0" diagonalDown="0">
        <left style="thin">
          <color rgb="FFE0E0E0"/>
        </left>
        <right style="thin">
          <color rgb="FFE0E0E0"/>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165" formatCode="###0"/>
      <alignment horizontal="right" vertical="top" textRotation="0" wrapText="0" indent="0" justifyLastLine="0" shrinkToFit="0" readingOrder="0"/>
      <border diagonalUp="0" diagonalDown="0">
        <left style="thin">
          <color rgb="FFE0E0E0"/>
        </left>
        <right style="thin">
          <color rgb="FFE0E0E0"/>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165" formatCode="###0"/>
      <alignment horizontal="right" vertical="top" textRotation="0" wrapText="0" indent="0" justifyLastLine="0" shrinkToFit="0" readingOrder="0"/>
      <border diagonalUp="0" diagonalDown="0">
        <left/>
        <right style="thin">
          <color rgb="FFE0E0E0"/>
        </right>
        <top style="thin">
          <color rgb="FFAEAEAE"/>
        </top>
        <bottom style="thin">
          <color rgb="FFAEAEAE"/>
        </bottom>
        <vertical/>
        <horizontal/>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right style="thin">
          <color rgb="FFE0E0E0"/>
        </right>
        <top style="thin">
          <color rgb="FFAEAEAE"/>
        </top>
        <bottom style="thin">
          <color rgb="FFAEAEAE"/>
        </bottom>
      </border>
    </dxf>
    <dxf>
      <font>
        <b val="0"/>
        <strike val="0"/>
        <outline val="0"/>
        <shadow val="0"/>
        <u val="none"/>
        <vertAlign val="baseline"/>
        <sz val="12"/>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rgb="FF010205"/>
        <name val="Arial"/>
        <family val="2"/>
        <scheme val="none"/>
      </font>
      <numFmt numFmtId="165" formatCode="###0"/>
      <alignment horizontal="right" vertical="top" textRotation="0" wrapText="0" indent="0" justifyLastLine="0" shrinkToFit="0" readingOrder="0"/>
      <border diagonalUp="0" diagonalDown="0">
        <left/>
        <right style="thin">
          <color rgb="FFE0E0E0"/>
        </right>
        <top style="thin">
          <color rgb="FF152935"/>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left/>
        <right style="thin">
          <color rgb="FFE0E0E0"/>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left/>
        <right style="thin">
          <color rgb="FFE0E0E0"/>
        </right>
        <top style="thin">
          <color rgb="FFAEAEAE"/>
        </top>
        <bottom style="thin">
          <color rgb="FFAEAEAE"/>
        </bottom>
        <vertical/>
        <horizontal/>
      </border>
    </dxf>
    <dxf>
      <numFmt numFmtId="3" formatCode="#,##0"/>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left/>
        <right style="thin">
          <color rgb="FFE0E0E0"/>
        </right>
        <top style="thin">
          <color rgb="FF152935"/>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left/>
        <right style="thin">
          <color rgb="FFE0E0E0"/>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left style="thin">
          <color rgb="FFE0E0E0"/>
        </left>
        <right/>
        <top style="thin">
          <color rgb="FFAEAEAE"/>
        </top>
        <bottom style="thin">
          <color rgb="FFAEAEAE"/>
        </bottom>
        <vertical/>
        <horizontal/>
      </border>
    </dxf>
    <dxf>
      <font>
        <b val="0"/>
        <i val="0"/>
        <strike val="0"/>
        <condense val="0"/>
        <extend val="0"/>
        <outline val="0"/>
        <shadow val="0"/>
        <u val="none"/>
        <vertAlign val="baseline"/>
        <sz val="9"/>
        <color rgb="FF010205"/>
        <name val="Arial"/>
        <family val="2"/>
        <scheme val="none"/>
      </font>
      <numFmt numFmtId="3" formatCode="#,##0"/>
      <alignment horizontal="right" vertical="bottom" textRotation="0" wrapText="0" indent="0" justifyLastLine="0" shrinkToFit="0" readingOrder="0"/>
      <border diagonalUp="0" diagonalDown="0" outline="0">
        <left style="thin">
          <color rgb="FFE0E0E0"/>
        </left>
        <right style="thin">
          <color rgb="FFE0E0E0"/>
        </right>
        <top style="thin">
          <color rgb="FFAEAEAE"/>
        </top>
        <bottom style="thin">
          <color rgb="FFAEAEAE"/>
        </bottom>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right style="thin">
          <color rgb="FFE0E0E0"/>
        </right>
        <top style="thin">
          <color rgb="FFAEAEAE"/>
        </top>
        <bottom style="thin">
          <color rgb="FFAEAEAE"/>
        </bottom>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right style="thin">
          <color rgb="FFE0E0E0"/>
        </right>
        <top style="thin">
          <color rgb="FFAEAEAE"/>
        </top>
        <bottom style="thin">
          <color rgb="FFAEAEAE"/>
        </bottom>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style="thin">
          <color rgb="FFE0E0E0"/>
        </left>
        <right style="thin">
          <color rgb="FFE0E0E0"/>
        </right>
        <top style="thin">
          <color rgb="FFAEAEAE"/>
        </top>
        <bottom style="thin">
          <color rgb="FFAEAEAE"/>
        </bottom>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style="thin">
          <color rgb="FFE0E0E0"/>
        </left>
        <right/>
        <top style="thin">
          <color rgb="FFAEAEAE"/>
        </top>
        <bottom style="thin">
          <color rgb="FFAEAEAE"/>
        </bottom>
      </border>
    </dxf>
    <dxf>
      <font>
        <b/>
        <i val="0"/>
        <strike val="0"/>
        <condense val="0"/>
        <extend val="0"/>
        <outline val="0"/>
        <shadow val="0"/>
        <u val="none"/>
        <vertAlign val="baseline"/>
        <sz val="12"/>
        <color rgb="FF000000"/>
        <name val="Arial"/>
        <scheme val="none"/>
      </font>
      <alignment horizontal="right" vertical="bottom" textRotation="0" wrapText="1" indent="0" justifyLastLine="0" shrinkToFit="0" readingOrder="0"/>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right style="thin">
          <color rgb="FFE0E0E0"/>
        </right>
        <top style="thin">
          <color rgb="FFAEAEAE"/>
        </top>
        <bottom style="thin">
          <color rgb="FFAEAEAE"/>
        </bottom>
      </border>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style="thin">
          <color rgb="FFE0E0E0"/>
        </left>
        <right style="thin">
          <color rgb="FFE0E0E0"/>
        </right>
        <top style="thin">
          <color rgb="FFAEAEAE"/>
        </top>
        <bottom style="thin">
          <color rgb="FFAEAEAE"/>
        </bottom>
      </border>
    </dxf>
    <dxf>
      <numFmt numFmtId="3" formatCode="#,##0"/>
    </dxf>
    <dxf>
      <numFmt numFmtId="3" formatCode="#,##0"/>
    </dxf>
    <dxf>
      <font>
        <b val="0"/>
        <i val="0"/>
        <strike val="0"/>
        <condense val="0"/>
        <extend val="0"/>
        <outline val="0"/>
        <shadow val="0"/>
        <u val="none"/>
        <vertAlign val="baseline"/>
        <sz val="9"/>
        <color rgb="FF010205"/>
        <name val="Arial"/>
        <family val="2"/>
        <scheme val="none"/>
      </font>
      <numFmt numFmtId="3" formatCode="#,##0"/>
      <alignment horizontal="right" vertical="top" textRotation="0" wrapText="0" indent="0" justifyLastLine="0" shrinkToFit="0" readingOrder="0"/>
      <border diagonalUp="0" diagonalDown="0" outline="0">
        <left style="thin">
          <color rgb="FFE0E0E0"/>
        </left>
        <right/>
        <top style="thin">
          <color rgb="FFAEAEAE"/>
        </top>
        <bottom style="thin">
          <color rgb="FFAEAEAE"/>
        </bottom>
      </border>
    </dxf>
    <dxf>
      <font>
        <b/>
        <i val="0"/>
        <strike val="0"/>
        <condense val="0"/>
        <extend val="0"/>
        <outline val="0"/>
        <shadow val="0"/>
        <u val="none"/>
        <vertAlign val="baseline"/>
        <sz val="12"/>
        <color rgb="FF000000"/>
        <name val="Arial"/>
        <scheme val="none"/>
      </font>
      <alignment horizontal="righ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of_contents" displayName="table_of_contents" ref="A2:C12" totalsRowShown="0">
  <tableColumns count="3">
    <tableColumn id="1" xr3:uid="{00000000-0010-0000-0000-000001000000}" name="Worksheet name"/>
    <tableColumn id="2" xr3:uid="{00000000-0010-0000-0000-000002000000}" name="Table number"/>
    <tableColumn id="3" xr3:uid="{00000000-0010-0000-0000-000003000000}" name="Table name"/>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5A90DA-BBFF-439D-AA95-32E4481829AC}" name="t2_3ethnic9" displayName="t2_3ethnic9" ref="A33:B36" totalsRowShown="0">
  <tableColumns count="2">
    <tableColumn id="1" xr3:uid="{182D39E2-620B-4C5B-8648-24A43FDDD336}" name="Ethnicity"/>
    <tableColumn id="2" xr3:uid="{E12359D8-7D18-46FB-9605-6D51B59DFDBD}" name="Total" dataDxfId="18" dataCellStyle="style1753967714866"/>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F0EA430F-A6B0-42B4-B815-2319059FDF64}" name="t2_3depend32" displayName="t2_3depend32" ref="A39:B41" totalsRowShown="0">
  <tableColumns count="2">
    <tableColumn id="1" xr3:uid="{6CFA8B04-06F0-493E-A147-1C60FC3D08F2}" name="Dependants"/>
    <tableColumn id="2" xr3:uid="{FD00C7A4-B6B8-4FD3-861C-B9ABD7AC0924}" name="Total" dataDxfId="17" dataCellStyle="style1753968115655"/>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BD57D5BA-A12F-41FD-AF20-3DD9F62DDC5D}" name="t2_3marital33" displayName="t2_3marital33" ref="A44:B47" totalsRowShown="0">
  <tableColumns count="2">
    <tableColumn id="1" xr3:uid="{056CA919-8692-49D7-A3C7-AD5DD7BF98F0}" name="Marital Status"/>
    <tableColumn id="2" xr3:uid="{11B3B650-656D-480F-A640-97DCE90FE374}" name="Total"/>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458E16E-59D7-4FA0-B36E-C13487CB91A3}" name="t2_434" displayName="t2_434" ref="A4:B17" totalsRowShown="0">
  <tableColumns count="2">
    <tableColumn id="1" xr3:uid="{45FB9B66-3371-4351-ADA1-62398754D2FB}" name="Local Government District"/>
    <tableColumn id="5" xr3:uid="{F5632643-80DD-46CD-A99C-2C264FDE7909}" name="Total" dataDxfId="16"/>
  </tableColumns>
  <tableStyleInfo name="none"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0EFF2A-DAC7-4DA2-B401-5C64FD690C95}" name="t2_535" displayName="t2_535" ref="A4:B25" totalsRowShown="0">
  <tableColumns count="2">
    <tableColumn id="1" xr3:uid="{B7623233-7748-4BE0-960D-58F8A39381BE}" name="Parliamentary Constituency"/>
    <tableColumn id="5" xr3:uid="{3EB79E7D-7245-4813-B6A6-981C5380F98E}" name="Total" dataDxfId="15" dataCellStyle="style1753969228996"/>
  </tableColumns>
  <tableStyleInfo name="none"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524C92-ED4E-4E95-B6BB-45C6F70D9C40}" name="t2_6" displayName="t2_6" ref="A4:K6" totalsRowShown="0">
  <tableColumns count="11">
    <tableColumn id="2" xr3:uid="{194AD920-7843-407A-8436-42E15CC5A450}" name="Quintile 1 - Bottom" totalsRowDxfId="14"/>
    <tableColumn id="3" xr3:uid="{7DCA424A-1682-4436-BDD5-981C8FDC3873}" name="Quintile 2" totalsRowDxfId="13"/>
    <tableColumn id="4" xr3:uid="{AD0AD972-1F73-4383-A974-9F3580C9531D}" name="Quintile 3" totalsRowDxfId="12"/>
    <tableColumn id="5" xr3:uid="{DD9AD3B5-4D1A-4091-9AAE-B898F21B3613}" name="Quintile 4" totalsRowDxfId="11"/>
    <tableColumn id="6" xr3:uid="{E6C86553-388E-4124-A2B8-A4F4C237B0AF}" name="Quintile 5 - Top" totalsRowDxfId="10"/>
    <tableColumn id="7" xr3:uid="{B71C7E1B-8B97-46FD-B954-4FDF092F6B1C}" name="Total" totalsRowDxfId="9"/>
    <tableColumn id="8" xr3:uid="{46E8EA93-C74D-405E-AA69-31813E4F295B}" name="% Quintile 1 - Most deprived" totalsRowDxfId="8"/>
    <tableColumn id="9" xr3:uid="{BC513766-285A-4010-9B57-1E92BA677129}" name="% Quintile 2" totalsRowDxfId="7"/>
    <tableColumn id="10" xr3:uid="{ACAF0938-1FC6-439A-BB95-2C71F3D51B54}" name="% Quintile 3" totalsRowDxfId="6"/>
    <tableColumn id="11" xr3:uid="{DB778CC3-4219-40A2-9BDA-4E198CE4ED38}" name="% Quintile 4" totalsRowDxfId="5"/>
    <tableColumn id="12" xr3:uid="{E611CADB-0456-4FB2-AC88-6C7FB2364C1A}" name="% Quintile 5 - Least deprived" totalsRowDxfId="4"/>
  </tableColumns>
  <tableStyleInfo name="none"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3_1" displayName="t3_1" ref="A4:D9" totalsRowShown="0">
  <tableColumns count="4">
    <tableColumn id="1" xr3:uid="{00000000-0010-0000-1500-000001000000}" name="Academic Year"/>
    <tableColumn id="2" xr3:uid="{00000000-0010-0000-1500-000002000000}" name="Total"/>
    <tableColumn id="3" xr3:uid="{00000000-0010-0000-1500-000003000000}" name="Male" dataDxfId="3" dataCellStyle="style1753969270030"/>
    <tableColumn id="5" xr3:uid="{00000000-0010-0000-1500-000005000000}" name="Female"/>
  </tableColumns>
  <tableStyleInfo name="none"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371C529-A471-4661-A8F1-521E2F23295D}" name="t3_111" displayName="t3_111" ref="A5:D9" totalsRowShown="0">
  <tableColumns count="4">
    <tableColumn id="1" xr3:uid="{7B94EA2E-0DA6-416A-8F37-80F20D34E0C0}" name="Academic Year"/>
    <tableColumn id="2" xr3:uid="{B27EF6E7-A4F0-4D91-955E-7EC97AD5AD91}" name="Literacy" dataDxfId="2" dataCellStyle="style1753969290806"/>
    <tableColumn id="3" xr3:uid="{A34B1B38-7097-4172-B9CE-AEFF6B984262}" name="Numeracy" dataDxfId="1" dataCellStyle="style1753969310001"/>
    <tableColumn id="5" xr3:uid="{F25E5527-E1E4-4FB1-B6D2-A5A69E90BF60}" name="ICT" dataDxfId="0"/>
  </tableColumns>
  <tableStyleInfo name="none"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notes" displayName="notes" ref="A2:B26" totalsRowShown="0">
  <tableColumns count="2">
    <tableColumn id="1" xr3:uid="{00000000-0010-0000-1B00-000001000000}" name="Term"/>
    <tableColumn id="2" xr3:uid="{00000000-0010-0000-1B00-000002000000}" name="Definition"/>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_1.1" displayName="t_1.1" ref="A4:D9" totalsRowShown="0" headerRowDxfId="29">
  <tableColumns count="4">
    <tableColumn id="1" xr3:uid="{00000000-0010-0000-0100-000001000000}" name="Academic Year"/>
    <tableColumn id="2" xr3:uid="{00000000-0010-0000-0100-000002000000}" name="Total" dataDxfId="28"/>
    <tableColumn id="3" xr3:uid="{00000000-0010-0000-0100-000003000000}" name="Male" dataDxfId="27"/>
    <tableColumn id="4" xr3:uid="{00000000-0010-0000-0100-000004000000}" name="Female" dataDxfId="26"/>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7BB9A1-6D1A-4B56-B281-97E87710B0B7}" name="t_1.112" displayName="t_1.112" ref="A4:F9" totalsRowShown="0" headerRowDxfId="35">
  <tableColumns count="6">
    <tableColumn id="1" xr3:uid="{9FE249A5-96FF-4457-B1D8-2F9BF3AC6997}" name="Academic Year"/>
    <tableColumn id="2" xr3:uid="{F44AB3A7-241C-499D-BAD0-751EBB5FB53E}" name="Total" dataDxfId="34"/>
    <tableColumn id="5" xr3:uid="{3502AEFA-6726-40BB-B523-1197286A47F9}" name="Age 16" dataDxfId="33"/>
    <tableColumn id="6" xr3:uid="{874E72F8-24D0-4110-A0CB-B80C5021A250}" name="Age 17" dataDxfId="32"/>
    <tableColumn id="3" xr3:uid="{1163461F-EF12-4F54-8750-657375E2D540}" name="Age 18" dataDxfId="31"/>
    <tableColumn id="4" xr3:uid="{9B7AAB2C-E034-420D-986E-9C29690AC314}" name="Age 19 plus" dataDxfId="30"/>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2_1" displayName="t2_1" ref="A3:D17" totalsRowShown="0">
  <tableColumns count="4">
    <tableColumn id="1" xr3:uid="{00000000-0010-0000-0600-000001000000}" name="Quarter"/>
    <tableColumn id="2" xr3:uid="{00000000-0010-0000-0600-000002000000}" name="Total" dataDxfId="25" dataCellStyle="style1753966931913"/>
    <tableColumn id="3" xr3:uid="{00000000-0010-0000-0600-000003000000}" name="Male" dataDxfId="24" dataCellStyle="style1753966931960"/>
    <tableColumn id="4" xr3:uid="{00000000-0010-0000-0600-000004000000}" name="Female" dataDxfId="23" dataCellStyle="style175396693202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E1702D-DEE5-4BBB-9371-94C29E3214F8}" name="t2_3all2" displayName="t2_3all2" ref="A5:B6" totalsRowShown="0">
  <tableColumns count="2">
    <tableColumn id="1" xr3:uid="{2BBC0FDA-7507-4535-8B9B-DA5A5B7A4AE9}" name="Equality Measure"/>
    <tableColumn id="2" xr3:uid="{2D9E3112-2649-418A-94C5-F9E2C7B8B4E6}" name="Total"/>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0E9B450-DDF7-43D7-A5BA-AD9D2816635C}" name="t2_3age3" displayName="t2_3age3" ref="A9:B13" totalsRowShown="0">
  <tableColumns count="2">
    <tableColumn id="1" xr3:uid="{E9D0224E-0878-438B-A038-7D431775D1B4}" name="Age Group"/>
    <tableColumn id="2" xr3:uid="{EC68A2C4-5EA8-46B1-9172-BAD646D41E51}" name="Total" dataDxfId="22" dataCellStyle="style1753967055805"/>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8D34F7-9E6E-45DD-9D75-744D6AEC4EB9}" name="t2_3sex6" displayName="t2_3sex6" ref="A16:B18" totalsRowShown="0">
  <tableColumns count="2">
    <tableColumn id="1" xr3:uid="{3904EC22-89C2-45BD-AE8B-9DBE6E75A043}" name="Sex"/>
    <tableColumn id="2" xr3:uid="{8A6D097C-A937-4A5F-996E-D949BDF79F30}" name="Total" dataDxfId="21" dataCellStyle="style1753967056658"/>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694060-5634-4767-9B7D-11716C82DCD5}" name="t2_3disable7" displayName="t2_3disable7" ref="A21:B23" totalsRowShown="0">
  <tableColumns count="2">
    <tableColumn id="1" xr3:uid="{79316765-DB56-4985-8846-F20512AD0A5C}" name="Disability Status"/>
    <tableColumn id="2" xr3:uid="{DA915328-599F-445C-B4BB-1E17A44DC3C8}" name="Total" dataDxfId="20"/>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DD9DE8-7008-4059-9256-A9EC8F96FD11}" name="t2_3relig8" displayName="t2_3relig8" ref="A26:B30" totalsRowShown="0">
  <tableColumns count="2">
    <tableColumn id="1" xr3:uid="{0892D90C-9344-44F9-9F2B-054950E0A511}" name="Religious Belief"/>
    <tableColumn id="2" xr3:uid="{01E2D2C2-CD78-4606-959D-09138F3D69AC}" name="Total" dataDxfId="19" dataCellStyle="style1753967469390"/>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alyticalservices@economy-ni.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6.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 Id="rId9"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election activeCell="A7" sqref="A7"/>
    </sheetView>
  </sheetViews>
  <sheetFormatPr defaultColWidth="11.08984375" defaultRowHeight="15" x14ac:dyDescent="0.25"/>
  <cols>
    <col min="1" max="1" width="54.81640625" bestFit="1" customWidth="1"/>
  </cols>
  <sheetData>
    <row r="1" spans="1:1" ht="19.2" x14ac:dyDescent="0.35">
      <c r="A1" s="2" t="s">
        <v>96</v>
      </c>
    </row>
    <row r="2" spans="1:1" x14ac:dyDescent="0.25">
      <c r="A2" s="4" t="s">
        <v>0</v>
      </c>
    </row>
    <row r="3" spans="1:1" ht="22.2" customHeight="1" x14ac:dyDescent="0.3">
      <c r="A3" s="3" t="s">
        <v>1</v>
      </c>
    </row>
    <row r="4" spans="1:1" x14ac:dyDescent="0.25">
      <c r="A4" t="s">
        <v>2</v>
      </c>
    </row>
    <row r="5" spans="1:1" x14ac:dyDescent="0.25">
      <c r="A5" t="s">
        <v>3</v>
      </c>
    </row>
    <row r="6" spans="1:1" ht="22.2" customHeight="1" x14ac:dyDescent="0.3">
      <c r="A6" s="3" t="s">
        <v>4</v>
      </c>
    </row>
    <row r="7" spans="1:1" x14ac:dyDescent="0.25">
      <c r="A7" s="17" t="s">
        <v>165</v>
      </c>
    </row>
    <row r="8" spans="1:1" ht="22.2" customHeight="1" x14ac:dyDescent="0.3">
      <c r="A8" s="3" t="s">
        <v>5</v>
      </c>
    </row>
    <row r="9" spans="1:1" x14ac:dyDescent="0.25">
      <c r="A9" s="11" t="s">
        <v>164</v>
      </c>
    </row>
    <row r="10" spans="1:1" ht="22.2" customHeight="1" x14ac:dyDescent="0.3">
      <c r="A10" s="3" t="s">
        <v>6</v>
      </c>
    </row>
    <row r="11" spans="1:1" x14ac:dyDescent="0.25">
      <c r="A11" s="1" t="s">
        <v>7</v>
      </c>
    </row>
  </sheetData>
  <hyperlinks>
    <hyperlink ref="A11"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1"/>
  <sheetViews>
    <sheetView workbookViewId="0">
      <selection activeCell="E31" sqref="E31"/>
    </sheetView>
  </sheetViews>
  <sheetFormatPr defaultColWidth="11.08984375" defaultRowHeight="15" x14ac:dyDescent="0.25"/>
  <cols>
    <col min="1" max="1" width="14.81640625" customWidth="1"/>
  </cols>
  <sheetData>
    <row r="1" spans="1:4" ht="19.2" x14ac:dyDescent="0.35">
      <c r="A1" s="2" t="s">
        <v>157</v>
      </c>
    </row>
    <row r="2" spans="1:4" x14ac:dyDescent="0.25">
      <c r="A2" t="s">
        <v>20</v>
      </c>
    </row>
    <row r="3" spans="1:4" x14ac:dyDescent="0.25">
      <c r="A3" s="17" t="s">
        <v>171</v>
      </c>
    </row>
    <row r="4" spans="1:4" ht="40.200000000000003" customHeight="1" x14ac:dyDescent="0.3">
      <c r="A4" s="8" t="s">
        <v>21</v>
      </c>
      <c r="B4" s="7" t="s">
        <v>22</v>
      </c>
      <c r="C4" s="7" t="s">
        <v>39</v>
      </c>
      <c r="D4" s="7" t="s">
        <v>38</v>
      </c>
    </row>
    <row r="5" spans="1:4" x14ac:dyDescent="0.25">
      <c r="A5" t="s">
        <v>23</v>
      </c>
      <c r="B5" s="18">
        <v>288</v>
      </c>
      <c r="C5" s="18">
        <v>177</v>
      </c>
      <c r="D5" s="18">
        <v>111</v>
      </c>
    </row>
    <row r="6" spans="1:4" x14ac:dyDescent="0.25">
      <c r="A6" t="s">
        <v>24</v>
      </c>
      <c r="B6" s="18">
        <v>704</v>
      </c>
      <c r="C6" s="18">
        <v>440</v>
      </c>
      <c r="D6" s="18">
        <v>264</v>
      </c>
    </row>
    <row r="7" spans="1:4" x14ac:dyDescent="0.25">
      <c r="A7" t="s">
        <v>131</v>
      </c>
      <c r="B7" s="18">
        <v>1213</v>
      </c>
      <c r="C7" s="18">
        <v>749</v>
      </c>
      <c r="D7" s="18">
        <v>464</v>
      </c>
    </row>
    <row r="8" spans="1:4" x14ac:dyDescent="0.25">
      <c r="A8" t="s">
        <v>155</v>
      </c>
      <c r="B8" s="18">
        <v>1462</v>
      </c>
      <c r="C8" s="18">
        <v>901</v>
      </c>
      <c r="D8" s="18">
        <v>561</v>
      </c>
    </row>
    <row r="9" spans="1:4" x14ac:dyDescent="0.25">
      <c r="A9" t="s">
        <v>162</v>
      </c>
      <c r="B9" s="18">
        <v>1167</v>
      </c>
      <c r="C9">
        <v>690</v>
      </c>
      <c r="D9">
        <v>477</v>
      </c>
    </row>
    <row r="10" spans="1:4" x14ac:dyDescent="0.25">
      <c r="B10" s="9"/>
      <c r="C10" s="9"/>
      <c r="D10" s="9"/>
    </row>
    <row r="11" spans="1:4" x14ac:dyDescent="0.25">
      <c r="B11" s="9"/>
      <c r="C11" s="9"/>
      <c r="D11" s="9"/>
    </row>
  </sheetData>
  <pageMargins left="0.7" right="0.7" top="0.75" bottom="0.75" header="0.3" footer="0.3"/>
  <pageSetup paperSize="9" fitToHeight="0" orientation="landscape" horizontalDpi="300" verticalDpi="3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AB34-B4B0-4222-9A00-5E1A3E87C21A}">
  <sheetPr>
    <pageSetUpPr fitToPage="1"/>
  </sheetPr>
  <dimension ref="A1:D16"/>
  <sheetViews>
    <sheetView zoomScale="90" zoomScaleNormal="90" workbookViewId="0">
      <selection activeCell="A3" sqref="A3"/>
    </sheetView>
  </sheetViews>
  <sheetFormatPr defaultColWidth="18.453125" defaultRowHeight="15" x14ac:dyDescent="0.25"/>
  <sheetData>
    <row r="1" spans="1:4" ht="19.2" x14ac:dyDescent="0.35">
      <c r="A1" s="2" t="s">
        <v>158</v>
      </c>
    </row>
    <row r="2" spans="1:4" x14ac:dyDescent="0.25">
      <c r="A2" t="s">
        <v>32</v>
      </c>
    </row>
    <row r="3" spans="1:4" x14ac:dyDescent="0.25">
      <c r="A3" s="17" t="s">
        <v>171</v>
      </c>
    </row>
    <row r="4" spans="1:4" ht="30" customHeight="1" x14ac:dyDescent="0.3">
      <c r="A4" s="3" t="s">
        <v>119</v>
      </c>
    </row>
    <row r="5" spans="1:4" ht="30" customHeight="1" x14ac:dyDescent="0.3">
      <c r="A5" s="8" t="s">
        <v>21</v>
      </c>
      <c r="B5" s="7" t="s">
        <v>120</v>
      </c>
      <c r="C5" s="7" t="s">
        <v>121</v>
      </c>
      <c r="D5" s="7" t="s">
        <v>122</v>
      </c>
    </row>
    <row r="6" spans="1:4" x14ac:dyDescent="0.25">
      <c r="A6" t="s">
        <v>24</v>
      </c>
      <c r="B6">
        <v>119</v>
      </c>
      <c r="C6">
        <v>135</v>
      </c>
      <c r="D6">
        <v>105</v>
      </c>
    </row>
    <row r="7" spans="1:4" x14ac:dyDescent="0.25">
      <c r="A7" t="s">
        <v>131</v>
      </c>
      <c r="B7">
        <v>403</v>
      </c>
      <c r="C7">
        <v>470</v>
      </c>
      <c r="D7">
        <v>432</v>
      </c>
    </row>
    <row r="8" spans="1:4" x14ac:dyDescent="0.25">
      <c r="A8" t="s">
        <v>154</v>
      </c>
      <c r="B8">
        <v>651</v>
      </c>
      <c r="C8">
        <v>731</v>
      </c>
      <c r="D8">
        <v>717</v>
      </c>
    </row>
    <row r="9" spans="1:4" x14ac:dyDescent="0.25">
      <c r="A9" t="s">
        <v>162</v>
      </c>
      <c r="B9">
        <v>553</v>
      </c>
      <c r="C9">
        <v>627</v>
      </c>
      <c r="D9">
        <v>604</v>
      </c>
    </row>
    <row r="10" spans="1:4" x14ac:dyDescent="0.25">
      <c r="B10" s="9"/>
      <c r="C10" s="9"/>
      <c r="D10" s="9"/>
    </row>
    <row r="11" spans="1:4" ht="30" customHeight="1" x14ac:dyDescent="0.3">
      <c r="A11" s="3" t="s">
        <v>123</v>
      </c>
      <c r="B11" s="9"/>
      <c r="C11" s="9"/>
      <c r="D11" s="9"/>
    </row>
    <row r="12" spans="1:4" ht="30" customHeight="1" x14ac:dyDescent="0.3">
      <c r="A12" s="8" t="s">
        <v>21</v>
      </c>
      <c r="B12" s="7" t="s">
        <v>124</v>
      </c>
      <c r="C12" s="7" t="s">
        <v>125</v>
      </c>
      <c r="D12" s="7" t="s">
        <v>126</v>
      </c>
    </row>
    <row r="13" spans="1:4" x14ac:dyDescent="0.25">
      <c r="A13" t="s">
        <v>24</v>
      </c>
      <c r="B13">
        <v>188</v>
      </c>
      <c r="C13">
        <v>189</v>
      </c>
      <c r="D13">
        <v>107</v>
      </c>
    </row>
    <row r="14" spans="1:4" x14ac:dyDescent="0.25">
      <c r="A14" t="s">
        <v>131</v>
      </c>
      <c r="B14">
        <v>543</v>
      </c>
      <c r="C14">
        <v>588</v>
      </c>
      <c r="D14">
        <v>487</v>
      </c>
    </row>
    <row r="15" spans="1:4" x14ac:dyDescent="0.25">
      <c r="A15" t="s">
        <v>154</v>
      </c>
      <c r="B15">
        <v>838</v>
      </c>
      <c r="C15">
        <v>861</v>
      </c>
      <c r="D15">
        <v>744</v>
      </c>
    </row>
    <row r="16" spans="1:4" x14ac:dyDescent="0.25">
      <c r="A16" t="s">
        <v>162</v>
      </c>
      <c r="B16">
        <v>705</v>
      </c>
      <c r="C16">
        <v>747</v>
      </c>
      <c r="D16">
        <v>685</v>
      </c>
    </row>
  </sheetData>
  <pageMargins left="0.7" right="0.7" top="0.75" bottom="0.75" header="0.3" footer="0.3"/>
  <pageSetup paperSize="9" scale="74" fitToHeight="0"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27"/>
  <sheetViews>
    <sheetView tabSelected="1" topLeftCell="A13" workbookViewId="0">
      <selection activeCell="A18" sqref="A18"/>
    </sheetView>
  </sheetViews>
  <sheetFormatPr defaultColWidth="11.08984375" defaultRowHeight="15" x14ac:dyDescent="0.25"/>
  <cols>
    <col min="1" max="1" width="30.81640625" bestFit="1" customWidth="1"/>
    <col min="2" max="2" width="105.81640625" customWidth="1"/>
  </cols>
  <sheetData>
    <row r="1" spans="1:2" ht="19.2" x14ac:dyDescent="0.35">
      <c r="A1" s="2" t="s">
        <v>19</v>
      </c>
    </row>
    <row r="2" spans="1:2" ht="16.8" x14ac:dyDescent="0.3">
      <c r="A2" s="5" t="s">
        <v>128</v>
      </c>
      <c r="B2" s="5" t="s">
        <v>129</v>
      </c>
    </row>
    <row r="3" spans="1:2" x14ac:dyDescent="0.25">
      <c r="A3" s="4" t="s">
        <v>87</v>
      </c>
      <c r="B3" s="4" t="s">
        <v>110</v>
      </c>
    </row>
    <row r="4" spans="1:2" x14ac:dyDescent="0.25">
      <c r="A4" s="4" t="s">
        <v>127</v>
      </c>
      <c r="B4" s="4" t="s">
        <v>130</v>
      </c>
    </row>
    <row r="5" spans="1:2" x14ac:dyDescent="0.25">
      <c r="A5" s="4" t="s">
        <v>117</v>
      </c>
      <c r="B5" s="4" t="s">
        <v>86</v>
      </c>
    </row>
    <row r="6" spans="1:2" ht="30" x14ac:dyDescent="0.25">
      <c r="A6" s="4" t="s">
        <v>88</v>
      </c>
      <c r="B6" s="4" t="s">
        <v>113</v>
      </c>
    </row>
    <row r="7" spans="1:2" ht="45" x14ac:dyDescent="0.25">
      <c r="A7" s="4" t="s">
        <v>49</v>
      </c>
      <c r="B7" s="4" t="s">
        <v>89</v>
      </c>
    </row>
    <row r="8" spans="1:2" ht="60" x14ac:dyDescent="0.25">
      <c r="A8" s="15" t="s">
        <v>146</v>
      </c>
      <c r="B8" s="14" t="s">
        <v>148</v>
      </c>
    </row>
    <row r="9" spans="1:2" x14ac:dyDescent="0.25">
      <c r="A9" s="4" t="s">
        <v>90</v>
      </c>
      <c r="B9" s="4" t="s">
        <v>114</v>
      </c>
    </row>
    <row r="10" spans="1:2" ht="60" x14ac:dyDescent="0.25">
      <c r="A10" s="4" t="s">
        <v>115</v>
      </c>
      <c r="B10" s="4" t="s">
        <v>118</v>
      </c>
    </row>
    <row r="11" spans="1:2" ht="30" x14ac:dyDescent="0.25">
      <c r="A11" s="4" t="s">
        <v>91</v>
      </c>
      <c r="B11" s="10" t="s">
        <v>116</v>
      </c>
    </row>
    <row r="12" spans="1:2" ht="45" x14ac:dyDescent="0.25">
      <c r="A12" s="4" t="s">
        <v>55</v>
      </c>
      <c r="B12" s="4" t="s">
        <v>175</v>
      </c>
    </row>
    <row r="13" spans="1:2" ht="45" x14ac:dyDescent="0.25">
      <c r="A13" s="4" t="s">
        <v>52</v>
      </c>
      <c r="B13" s="10" t="s">
        <v>92</v>
      </c>
    </row>
    <row r="14" spans="1:2" ht="30" x14ac:dyDescent="0.25">
      <c r="A14" s="4" t="s">
        <v>93</v>
      </c>
      <c r="B14" s="4" t="s">
        <v>176</v>
      </c>
    </row>
    <row r="15" spans="1:2" ht="60" x14ac:dyDescent="0.25">
      <c r="A15" s="4" t="s">
        <v>69</v>
      </c>
      <c r="B15" s="4" t="s">
        <v>177</v>
      </c>
    </row>
    <row r="16" spans="1:2" ht="30" x14ac:dyDescent="0.25">
      <c r="A16" s="4" t="s">
        <v>94</v>
      </c>
      <c r="B16" s="4" t="s">
        <v>111</v>
      </c>
    </row>
    <row r="17" spans="1:2" ht="30" x14ac:dyDescent="0.25">
      <c r="A17" s="4" t="s">
        <v>112</v>
      </c>
      <c r="B17" s="4" t="s">
        <v>178</v>
      </c>
    </row>
    <row r="18" spans="1:2" ht="45" x14ac:dyDescent="0.25">
      <c r="A18" s="4" t="s">
        <v>95</v>
      </c>
      <c r="B18" s="4" t="s">
        <v>179</v>
      </c>
    </row>
    <row r="27" spans="1:2" x14ac:dyDescent="0.25">
      <c r="A27" s="4"/>
      <c r="B27" s="4"/>
    </row>
  </sheetData>
  <pageMargins left="0.7" right="0.7" top="0.75" bottom="0.75" header="0.3" footer="0.3"/>
  <pageSetup paperSize="9" scale="80" fitToHeight="0" orientation="landscape"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7"/>
  <sheetViews>
    <sheetView workbookViewId="0">
      <selection activeCell="C18" sqref="C18"/>
    </sheetView>
  </sheetViews>
  <sheetFormatPr defaultColWidth="11.08984375" defaultRowHeight="15" x14ac:dyDescent="0.25"/>
  <cols>
    <col min="1" max="1" width="17.81640625" customWidth="1"/>
    <col min="2" max="2" width="15.81640625" customWidth="1"/>
    <col min="3" max="3" width="105.81640625" customWidth="1"/>
  </cols>
  <sheetData>
    <row r="1" spans="1:3" ht="19.2" x14ac:dyDescent="0.35">
      <c r="A1" s="2" t="s">
        <v>8</v>
      </c>
    </row>
    <row r="2" spans="1:3" ht="40.200000000000003" customHeight="1" x14ac:dyDescent="0.3">
      <c r="A2" s="5" t="s">
        <v>9</v>
      </c>
      <c r="B2" s="5" t="s">
        <v>10</v>
      </c>
      <c r="C2" s="5" t="s">
        <v>11</v>
      </c>
    </row>
    <row r="3" spans="1:3" x14ac:dyDescent="0.25">
      <c r="A3" s="4" t="s">
        <v>12</v>
      </c>
      <c r="B3" s="6" t="str">
        <f>HYPERLINK("#1_1!A1", "Table 1.1")</f>
        <v>Table 1.1</v>
      </c>
      <c r="C3" s="10" t="s">
        <v>160</v>
      </c>
    </row>
    <row r="4" spans="1:3" x14ac:dyDescent="0.25">
      <c r="A4" s="4" t="s">
        <v>12</v>
      </c>
      <c r="B4" s="13" t="str">
        <f>HYPERLINK("#1_2!A1", "Table 1.2")</f>
        <v>Table 1.2</v>
      </c>
      <c r="C4" s="10" t="s">
        <v>174</v>
      </c>
    </row>
    <row r="5" spans="1:3" x14ac:dyDescent="0.25">
      <c r="A5" s="4" t="s">
        <v>13</v>
      </c>
      <c r="B5" s="6" t="str">
        <f>HYPERLINK("#2_1!A1", "Table 2.1")</f>
        <v>Table 2.1</v>
      </c>
      <c r="C5" s="10" t="s">
        <v>166</v>
      </c>
    </row>
    <row r="6" spans="1:3" x14ac:dyDescent="0.25">
      <c r="A6" s="4" t="s">
        <v>14</v>
      </c>
      <c r="B6" s="6" t="str">
        <f>HYPERLINK("#2_2!A1", "Table 2.2")</f>
        <v>Table 2.2</v>
      </c>
      <c r="C6" s="10" t="s">
        <v>167</v>
      </c>
    </row>
    <row r="7" spans="1:3" x14ac:dyDescent="0.25">
      <c r="A7" s="4" t="s">
        <v>15</v>
      </c>
      <c r="B7" s="6" t="str">
        <f>HYPERLINK("#2_3!A1", "Table 2.3")</f>
        <v>Table 2.3</v>
      </c>
      <c r="C7" s="10" t="s">
        <v>168</v>
      </c>
    </row>
    <row r="8" spans="1:3" x14ac:dyDescent="0.25">
      <c r="A8" s="4" t="s">
        <v>16</v>
      </c>
      <c r="B8" s="6" t="str">
        <f>HYPERLINK("#2_4!A1", "Table 2.4")</f>
        <v>Table 2.4</v>
      </c>
      <c r="C8" s="10" t="s">
        <v>169</v>
      </c>
    </row>
    <row r="9" spans="1:3" x14ac:dyDescent="0.25">
      <c r="A9" s="12">
        <v>2.5</v>
      </c>
      <c r="B9" s="13" t="s">
        <v>147</v>
      </c>
      <c r="C9" s="10" t="s">
        <v>170</v>
      </c>
    </row>
    <row r="10" spans="1:3" x14ac:dyDescent="0.25">
      <c r="A10" s="4" t="s">
        <v>17</v>
      </c>
      <c r="B10" s="6" t="str">
        <f>HYPERLINK("#3_1!A1", "Table 3.1")</f>
        <v>Table 3.1</v>
      </c>
      <c r="C10" s="10" t="s">
        <v>161</v>
      </c>
    </row>
    <row r="11" spans="1:3" x14ac:dyDescent="0.25">
      <c r="A11" s="12">
        <v>3.2</v>
      </c>
      <c r="B11" s="6" t="str">
        <f>HYPERLINK("#3_2!A1", "Table 3.2")</f>
        <v>Table 3.2</v>
      </c>
      <c r="C11" s="10" t="s">
        <v>158</v>
      </c>
    </row>
    <row r="12" spans="1:3" x14ac:dyDescent="0.25">
      <c r="A12" s="4" t="s">
        <v>18</v>
      </c>
      <c r="B12" s="6" t="str">
        <f>HYPERLINK("#notes!A1", "Notes")</f>
        <v>Notes</v>
      </c>
      <c r="C12" s="4" t="s">
        <v>19</v>
      </c>
    </row>
    <row r="13" spans="1:3" x14ac:dyDescent="0.25">
      <c r="A13" s="4"/>
      <c r="B13" s="4"/>
      <c r="C13" s="4"/>
    </row>
    <row r="14" spans="1:3" x14ac:dyDescent="0.25">
      <c r="A14" s="4"/>
      <c r="B14" s="4"/>
      <c r="C14" s="4"/>
    </row>
    <row r="15" spans="1:3" x14ac:dyDescent="0.25">
      <c r="A15" s="4"/>
      <c r="B15" s="4"/>
      <c r="C15" s="4"/>
    </row>
    <row r="16" spans="1:3" x14ac:dyDescent="0.25">
      <c r="A16" s="4"/>
      <c r="B16" s="4"/>
      <c r="C16" s="4"/>
    </row>
    <row r="17" spans="1:3" x14ac:dyDescent="0.25">
      <c r="A17" s="4"/>
      <c r="B17" s="4"/>
      <c r="C17" s="4"/>
    </row>
    <row r="18" spans="1:3" x14ac:dyDescent="0.25">
      <c r="A18" s="4"/>
      <c r="B18" s="4"/>
      <c r="C18" s="4"/>
    </row>
    <row r="19" spans="1:3" x14ac:dyDescent="0.25">
      <c r="A19" s="4"/>
      <c r="B19" s="4"/>
      <c r="C19" s="4"/>
    </row>
    <row r="20" spans="1:3" x14ac:dyDescent="0.25">
      <c r="A20" s="4"/>
      <c r="B20" s="4"/>
      <c r="C20" s="4"/>
    </row>
    <row r="21" spans="1:3" x14ac:dyDescent="0.25">
      <c r="A21" s="4"/>
      <c r="B21" s="4"/>
      <c r="C21" s="4"/>
    </row>
    <row r="22" spans="1:3" x14ac:dyDescent="0.25">
      <c r="A22" s="4"/>
      <c r="B22" s="4"/>
      <c r="C22" s="4"/>
    </row>
    <row r="23" spans="1:3" x14ac:dyDescent="0.25">
      <c r="A23" s="4"/>
      <c r="B23" s="4"/>
      <c r="C23" s="4"/>
    </row>
    <row r="24" spans="1:3" x14ac:dyDescent="0.25">
      <c r="A24" s="4"/>
      <c r="B24" s="4"/>
      <c r="C24" s="4"/>
    </row>
    <row r="25" spans="1:3" x14ac:dyDescent="0.25">
      <c r="A25" s="4"/>
      <c r="B25" s="4"/>
      <c r="C25" s="4"/>
    </row>
    <row r="26" spans="1:3" x14ac:dyDescent="0.25">
      <c r="A26" s="4"/>
      <c r="B26" s="4"/>
      <c r="C26" s="4"/>
    </row>
    <row r="27" spans="1:3" x14ac:dyDescent="0.25">
      <c r="A27" s="4"/>
      <c r="B27" s="4"/>
      <c r="C27" s="4"/>
    </row>
  </sheetData>
  <hyperlinks>
    <hyperlink ref="B9" location="'2_5'!A1" display="Table 2.5" xr:uid="{2D87A8FF-61F4-4BF7-A31D-0BD22495CA9F}"/>
  </hyperlinks>
  <pageMargins left="0.7" right="0.7" top="0.75" bottom="0.75" header="0.3" footer="0.3"/>
  <pageSetup paperSize="9" scale="78" fitToHeight="0" orientation="landscape"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
  <sheetViews>
    <sheetView workbookViewId="0">
      <selection sqref="A1:E1048576"/>
    </sheetView>
  </sheetViews>
  <sheetFormatPr defaultColWidth="11.08984375" defaultRowHeight="15" x14ac:dyDescent="0.25"/>
  <cols>
    <col min="1" max="1" width="16.36328125" customWidth="1"/>
  </cols>
  <sheetData>
    <row r="1" spans="1:4" ht="19.2" x14ac:dyDescent="0.35">
      <c r="A1" s="2" t="s">
        <v>159</v>
      </c>
    </row>
    <row r="2" spans="1:4" x14ac:dyDescent="0.25">
      <c r="A2" t="s">
        <v>20</v>
      </c>
    </row>
    <row r="3" spans="1:4" x14ac:dyDescent="0.25">
      <c r="A3" s="17" t="s">
        <v>171</v>
      </c>
    </row>
    <row r="4" spans="1:4" ht="57" customHeight="1" x14ac:dyDescent="0.3">
      <c r="A4" s="8" t="s">
        <v>21</v>
      </c>
      <c r="B4" s="7" t="s">
        <v>22</v>
      </c>
      <c r="C4" s="7" t="s">
        <v>39</v>
      </c>
      <c r="D4" s="7" t="s">
        <v>38</v>
      </c>
    </row>
    <row r="5" spans="1:4" x14ac:dyDescent="0.25">
      <c r="A5" t="s">
        <v>23</v>
      </c>
      <c r="B5" s="18">
        <v>1236</v>
      </c>
      <c r="C5" s="18">
        <v>772</v>
      </c>
      <c r="D5" s="18">
        <v>464</v>
      </c>
    </row>
    <row r="6" spans="1:4" x14ac:dyDescent="0.25">
      <c r="A6" t="s">
        <v>24</v>
      </c>
      <c r="B6" s="18">
        <v>1416</v>
      </c>
      <c r="C6" s="18">
        <v>876</v>
      </c>
      <c r="D6" s="18">
        <v>540</v>
      </c>
    </row>
    <row r="7" spans="1:4" x14ac:dyDescent="0.25">
      <c r="A7" t="s">
        <v>131</v>
      </c>
      <c r="B7" s="18">
        <v>1582</v>
      </c>
      <c r="C7" s="18">
        <v>946</v>
      </c>
      <c r="D7" s="18">
        <v>636</v>
      </c>
    </row>
    <row r="8" spans="1:4" x14ac:dyDescent="0.25">
      <c r="A8" t="s">
        <v>154</v>
      </c>
      <c r="B8" s="18">
        <v>1956</v>
      </c>
      <c r="C8" s="18">
        <v>1168</v>
      </c>
      <c r="D8" s="18">
        <v>788</v>
      </c>
    </row>
    <row r="9" spans="1:4" x14ac:dyDescent="0.25">
      <c r="A9" t="s">
        <v>162</v>
      </c>
      <c r="B9" s="18">
        <v>2010</v>
      </c>
      <c r="C9" s="18">
        <v>1219</v>
      </c>
      <c r="D9" s="18">
        <v>791</v>
      </c>
    </row>
    <row r="10" spans="1:4" x14ac:dyDescent="0.25">
      <c r="B10" s="18"/>
      <c r="C10" s="18"/>
      <c r="D10" s="18"/>
    </row>
    <row r="11" spans="1:4" x14ac:dyDescent="0.25">
      <c r="B11" s="18"/>
      <c r="C11" s="18"/>
      <c r="D11" s="18"/>
    </row>
  </sheetData>
  <pageMargins left="0.7" right="0.7" top="0.75" bottom="0.75" header="0.3" footer="0.3"/>
  <pageSetup paperSize="9" fitToHeight="0" orientation="landscape"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54219-E1A9-4CD6-ACCE-3AEA97C5C279}">
  <dimension ref="A1:F11"/>
  <sheetViews>
    <sheetView workbookViewId="0">
      <selection activeCell="H11" sqref="H11"/>
    </sheetView>
  </sheetViews>
  <sheetFormatPr defaultColWidth="11.08984375" defaultRowHeight="15" x14ac:dyDescent="0.25"/>
  <cols>
    <col min="1" max="1" width="16.36328125" customWidth="1"/>
  </cols>
  <sheetData>
    <row r="1" spans="1:6" ht="19.2" x14ac:dyDescent="0.35">
      <c r="A1" s="2" t="s">
        <v>173</v>
      </c>
    </row>
    <row r="2" spans="1:6" x14ac:dyDescent="0.25">
      <c r="A2" t="s">
        <v>20</v>
      </c>
    </row>
    <row r="3" spans="1:6" x14ac:dyDescent="0.25">
      <c r="A3" s="17" t="s">
        <v>171</v>
      </c>
    </row>
    <row r="4" spans="1:6" ht="57" customHeight="1" x14ac:dyDescent="0.3">
      <c r="A4" s="8" t="s">
        <v>21</v>
      </c>
      <c r="B4" s="7" t="s">
        <v>22</v>
      </c>
      <c r="C4" s="7" t="s">
        <v>106</v>
      </c>
      <c r="D4" s="7" t="s">
        <v>107</v>
      </c>
      <c r="E4" s="7" t="s">
        <v>108</v>
      </c>
      <c r="F4" s="7" t="s">
        <v>109</v>
      </c>
    </row>
    <row r="5" spans="1:6" x14ac:dyDescent="0.25">
      <c r="A5" t="s">
        <v>23</v>
      </c>
      <c r="B5" s="18">
        <v>1236</v>
      </c>
      <c r="C5" s="18">
        <v>725</v>
      </c>
      <c r="D5" s="18">
        <v>378</v>
      </c>
      <c r="E5" s="18">
        <v>59</v>
      </c>
      <c r="F5" s="18">
        <v>74</v>
      </c>
    </row>
    <row r="6" spans="1:6" x14ac:dyDescent="0.25">
      <c r="A6" t="s">
        <v>24</v>
      </c>
      <c r="B6" s="18">
        <v>1416</v>
      </c>
      <c r="C6" s="18">
        <v>827</v>
      </c>
      <c r="D6" s="18">
        <v>429</v>
      </c>
      <c r="E6" s="18">
        <v>78</v>
      </c>
      <c r="F6" s="18">
        <v>82</v>
      </c>
    </row>
    <row r="7" spans="1:6" x14ac:dyDescent="0.25">
      <c r="A7" t="s">
        <v>131</v>
      </c>
      <c r="B7" s="18">
        <v>1582</v>
      </c>
      <c r="C7" s="18">
        <v>933</v>
      </c>
      <c r="D7" s="18">
        <v>484</v>
      </c>
      <c r="E7" s="18">
        <v>98</v>
      </c>
      <c r="F7" s="18">
        <v>67</v>
      </c>
    </row>
    <row r="8" spans="1:6" x14ac:dyDescent="0.25">
      <c r="A8" t="s">
        <v>154</v>
      </c>
      <c r="B8" s="18">
        <v>1956</v>
      </c>
      <c r="C8" s="18">
        <v>1198</v>
      </c>
      <c r="D8" s="18">
        <v>568</v>
      </c>
      <c r="E8" s="18">
        <v>96</v>
      </c>
      <c r="F8" s="18">
        <v>94</v>
      </c>
    </row>
    <row r="9" spans="1:6" x14ac:dyDescent="0.25">
      <c r="A9" t="s">
        <v>162</v>
      </c>
      <c r="B9" s="18">
        <v>2010</v>
      </c>
      <c r="C9" s="18">
        <v>1250</v>
      </c>
      <c r="D9" s="18">
        <v>558</v>
      </c>
      <c r="E9" s="18">
        <v>118</v>
      </c>
      <c r="F9" s="18">
        <v>84</v>
      </c>
    </row>
    <row r="10" spans="1:6" x14ac:dyDescent="0.25">
      <c r="B10" s="18"/>
      <c r="C10" s="18"/>
      <c r="D10" s="18"/>
      <c r="E10" s="18"/>
      <c r="F10" s="18"/>
    </row>
    <row r="11" spans="1:6" x14ac:dyDescent="0.25">
      <c r="B11" s="18"/>
      <c r="C11" s="18"/>
      <c r="D11" s="18"/>
      <c r="E11" s="18"/>
      <c r="F11" s="18"/>
    </row>
  </sheetData>
  <phoneticPr fontId="7" type="noConversion"/>
  <pageMargins left="0.7" right="0.7" top="0.75" bottom="0.75" header="0.3" footer="0.3"/>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4"/>
  <sheetViews>
    <sheetView zoomScaleNormal="100" workbookViewId="0">
      <selection activeCell="F13" sqref="F13"/>
    </sheetView>
  </sheetViews>
  <sheetFormatPr defaultColWidth="11.08984375" defaultRowHeight="15" x14ac:dyDescent="0.25"/>
  <sheetData>
    <row r="1" spans="1:5" ht="19.2" x14ac:dyDescent="0.35">
      <c r="A1" s="16" t="s">
        <v>166</v>
      </c>
    </row>
    <row r="2" spans="1:5" x14ac:dyDescent="0.25">
      <c r="A2" t="s">
        <v>20</v>
      </c>
    </row>
    <row r="3" spans="1:5" ht="47.1" customHeight="1" x14ac:dyDescent="0.25">
      <c r="A3" t="s">
        <v>25</v>
      </c>
      <c r="B3" s="18" t="s">
        <v>22</v>
      </c>
      <c r="C3" s="9" t="s">
        <v>39</v>
      </c>
      <c r="D3" t="s">
        <v>38</v>
      </c>
    </row>
    <row r="4" spans="1:5" x14ac:dyDescent="0.25">
      <c r="A4" t="s">
        <v>26</v>
      </c>
      <c r="B4" s="18">
        <v>1999</v>
      </c>
      <c r="C4" s="9">
        <v>1257</v>
      </c>
      <c r="D4">
        <v>742</v>
      </c>
    </row>
    <row r="5" spans="1:5" x14ac:dyDescent="0.25">
      <c r="A5" t="s">
        <v>27</v>
      </c>
      <c r="B5" s="18">
        <v>1929</v>
      </c>
      <c r="C5" s="9">
        <v>1208</v>
      </c>
      <c r="D5">
        <v>721</v>
      </c>
    </row>
    <row r="6" spans="1:5" x14ac:dyDescent="0.25">
      <c r="A6" t="s">
        <v>28</v>
      </c>
      <c r="B6" s="18">
        <v>1798</v>
      </c>
      <c r="C6" s="9">
        <v>1130</v>
      </c>
      <c r="D6">
        <v>668</v>
      </c>
    </row>
    <row r="7" spans="1:5" x14ac:dyDescent="0.25">
      <c r="A7" t="s">
        <v>29</v>
      </c>
      <c r="B7" s="18">
        <v>1586</v>
      </c>
      <c r="C7" s="9">
        <v>989</v>
      </c>
      <c r="D7">
        <v>597</v>
      </c>
    </row>
    <row r="8" spans="1:5" x14ac:dyDescent="0.25">
      <c r="A8" t="s">
        <v>30</v>
      </c>
      <c r="B8" s="18">
        <v>2471</v>
      </c>
      <c r="C8" s="9">
        <v>1496</v>
      </c>
      <c r="D8">
        <v>975</v>
      </c>
    </row>
    <row r="9" spans="1:5" x14ac:dyDescent="0.25">
      <c r="A9" t="s">
        <v>31</v>
      </c>
      <c r="B9" s="18">
        <v>2326</v>
      </c>
      <c r="C9" s="9">
        <v>1420</v>
      </c>
      <c r="D9">
        <v>906</v>
      </c>
    </row>
    <row r="10" spans="1:5" x14ac:dyDescent="0.25">
      <c r="A10" t="s">
        <v>97</v>
      </c>
      <c r="B10" s="18">
        <v>2138</v>
      </c>
      <c r="C10" s="9">
        <v>1300</v>
      </c>
      <c r="D10">
        <v>838</v>
      </c>
    </row>
    <row r="11" spans="1:5" x14ac:dyDescent="0.25">
      <c r="A11" t="s">
        <v>132</v>
      </c>
      <c r="B11" s="18">
        <v>1912</v>
      </c>
      <c r="C11" s="9">
        <v>1155</v>
      </c>
      <c r="D11">
        <v>757</v>
      </c>
    </row>
    <row r="12" spans="1:5" x14ac:dyDescent="0.25">
      <c r="A12" t="s">
        <v>133</v>
      </c>
      <c r="B12" s="18">
        <v>3007</v>
      </c>
      <c r="C12" s="9">
        <v>1788</v>
      </c>
      <c r="D12">
        <v>1219</v>
      </c>
    </row>
    <row r="13" spans="1:5" x14ac:dyDescent="0.25">
      <c r="A13" t="s">
        <v>149</v>
      </c>
      <c r="B13" s="18">
        <v>2861</v>
      </c>
      <c r="C13" s="9">
        <v>1707</v>
      </c>
      <c r="D13">
        <v>1154</v>
      </c>
      <c r="E13" s="20"/>
    </row>
    <row r="14" spans="1:5" x14ac:dyDescent="0.25">
      <c r="A14" t="s">
        <v>152</v>
      </c>
      <c r="B14" s="18">
        <v>2662</v>
      </c>
      <c r="C14" s="9">
        <v>1587</v>
      </c>
      <c r="D14">
        <v>1075</v>
      </c>
      <c r="E14" s="20"/>
    </row>
    <row r="15" spans="1:5" x14ac:dyDescent="0.25">
      <c r="A15" t="s">
        <v>153</v>
      </c>
      <c r="B15" s="18">
        <v>2404</v>
      </c>
      <c r="C15" s="9">
        <v>1427</v>
      </c>
      <c r="D15">
        <v>977</v>
      </c>
      <c r="E15" s="20"/>
    </row>
    <row r="16" spans="1:5" x14ac:dyDescent="0.25">
      <c r="A16" t="s">
        <v>156</v>
      </c>
      <c r="B16" s="18">
        <v>3485</v>
      </c>
      <c r="C16" s="9">
        <v>2095</v>
      </c>
      <c r="D16">
        <v>1390</v>
      </c>
      <c r="E16" s="20"/>
    </row>
    <row r="17" spans="1:5" x14ac:dyDescent="0.25">
      <c r="A17" t="s">
        <v>163</v>
      </c>
      <c r="B17" s="18">
        <v>3325</v>
      </c>
      <c r="C17" s="9">
        <v>2007</v>
      </c>
      <c r="D17">
        <v>1318</v>
      </c>
      <c r="E17" s="21"/>
    </row>
    <row r="18" spans="1:5" x14ac:dyDescent="0.25">
      <c r="B18" s="18"/>
      <c r="C18" s="9"/>
      <c r="E18" s="21"/>
    </row>
    <row r="19" spans="1:5" x14ac:dyDescent="0.25">
      <c r="B19" s="18"/>
      <c r="C19" s="9"/>
      <c r="E19" s="20"/>
    </row>
    <row r="20" spans="1:5" x14ac:dyDescent="0.25">
      <c r="B20" s="18"/>
      <c r="C20" s="9"/>
      <c r="E20" s="20"/>
    </row>
    <row r="21" spans="1:5" x14ac:dyDescent="0.25">
      <c r="B21" s="18"/>
      <c r="C21" s="9"/>
    </row>
    <row r="22" spans="1:5" x14ac:dyDescent="0.25">
      <c r="B22" s="18"/>
      <c r="C22" s="9"/>
    </row>
    <row r="23" spans="1:5" x14ac:dyDescent="0.25">
      <c r="B23" s="18"/>
      <c r="C23" s="9"/>
    </row>
    <row r="24" spans="1:5" x14ac:dyDescent="0.25">
      <c r="B24" s="18"/>
      <c r="C24" s="9"/>
    </row>
  </sheetData>
  <pageMargins left="0.7" right="0.7" top="0.75" bottom="0.75" header="0.3" footer="0.3"/>
  <pageSetup paperSize="9" fitToHeight="0" orientation="landscape"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48"/>
  <sheetViews>
    <sheetView workbookViewId="0">
      <selection activeCell="C6" sqref="C6"/>
    </sheetView>
  </sheetViews>
  <sheetFormatPr defaultColWidth="11.08984375" defaultRowHeight="15" x14ac:dyDescent="0.25"/>
  <cols>
    <col min="1" max="1" width="25.81640625" customWidth="1"/>
    <col min="2" max="11" width="9.81640625" customWidth="1"/>
  </cols>
  <sheetData>
    <row r="1" spans="1:13" ht="19.2" x14ac:dyDescent="0.35">
      <c r="A1" s="16" t="s">
        <v>167</v>
      </c>
    </row>
    <row r="2" spans="1:13" x14ac:dyDescent="0.25">
      <c r="A2" t="s">
        <v>32</v>
      </c>
    </row>
    <row r="3" spans="1:13" x14ac:dyDescent="0.25">
      <c r="A3" t="s">
        <v>33</v>
      </c>
    </row>
    <row r="4" spans="1:13" ht="30" customHeight="1" x14ac:dyDescent="0.3">
      <c r="A4" s="3" t="s">
        <v>98</v>
      </c>
    </row>
    <row r="5" spans="1:13" ht="30" customHeight="1" x14ac:dyDescent="0.3">
      <c r="A5" s="8" t="s">
        <v>34</v>
      </c>
      <c r="B5" s="7" t="s">
        <v>22</v>
      </c>
    </row>
    <row r="6" spans="1:13" x14ac:dyDescent="0.25">
      <c r="A6" t="s">
        <v>35</v>
      </c>
      <c r="B6" s="9">
        <v>3325</v>
      </c>
      <c r="C6" s="9"/>
      <c r="D6" s="9"/>
      <c r="E6" s="9"/>
      <c r="F6" s="9"/>
      <c r="G6" s="9"/>
      <c r="H6" s="9"/>
      <c r="I6" s="9"/>
      <c r="J6" s="9"/>
    </row>
    <row r="8" spans="1:13" ht="30" customHeight="1" x14ac:dyDescent="0.3">
      <c r="A8" s="3" t="s">
        <v>99</v>
      </c>
    </row>
    <row r="9" spans="1:13" ht="30" customHeight="1" x14ac:dyDescent="0.3">
      <c r="A9" s="8" t="s">
        <v>36</v>
      </c>
      <c r="B9" s="7" t="s">
        <v>22</v>
      </c>
    </row>
    <row r="10" spans="1:13" x14ac:dyDescent="0.25">
      <c r="A10" t="s">
        <v>106</v>
      </c>
      <c r="B10" s="18">
        <v>1833</v>
      </c>
      <c r="C10" s="9"/>
      <c r="D10" s="9"/>
      <c r="E10" s="9"/>
      <c r="F10" s="9"/>
      <c r="G10" s="9"/>
      <c r="H10" s="9"/>
      <c r="I10" s="9"/>
      <c r="J10" s="9"/>
    </row>
    <row r="11" spans="1:13" x14ac:dyDescent="0.25">
      <c r="A11" t="s">
        <v>107</v>
      </c>
      <c r="B11" s="18">
        <v>991</v>
      </c>
      <c r="C11" s="9"/>
      <c r="D11" s="9"/>
      <c r="E11" s="9"/>
      <c r="F11" s="9"/>
      <c r="G11" s="9"/>
      <c r="H11" s="9"/>
      <c r="I11" s="9"/>
      <c r="J11" s="9"/>
    </row>
    <row r="12" spans="1:13" x14ac:dyDescent="0.25">
      <c r="A12" t="s">
        <v>108</v>
      </c>
      <c r="B12" s="18">
        <v>284</v>
      </c>
      <c r="C12" s="9"/>
      <c r="D12" s="9"/>
      <c r="E12" s="9"/>
      <c r="F12" s="9"/>
      <c r="G12" s="9"/>
      <c r="H12" s="9"/>
      <c r="I12" s="9"/>
      <c r="J12" s="9"/>
    </row>
    <row r="13" spans="1:13" x14ac:dyDescent="0.25">
      <c r="A13" t="s">
        <v>109</v>
      </c>
      <c r="B13" s="18">
        <v>217</v>
      </c>
      <c r="C13" s="9"/>
      <c r="D13" s="9"/>
      <c r="E13" s="9"/>
      <c r="F13" s="9"/>
      <c r="G13" s="9"/>
      <c r="H13" s="9"/>
      <c r="I13" s="9"/>
      <c r="J13" s="9"/>
    </row>
    <row r="14" spans="1:13" x14ac:dyDescent="0.25">
      <c r="L14" s="9"/>
      <c r="M14" s="9"/>
    </row>
    <row r="15" spans="1:13" ht="15.6" x14ac:dyDescent="0.3">
      <c r="A15" s="3" t="s">
        <v>100</v>
      </c>
    </row>
    <row r="16" spans="1:13" ht="30" customHeight="1" x14ac:dyDescent="0.3">
      <c r="A16" s="8" t="s">
        <v>37</v>
      </c>
      <c r="B16" s="7" t="s">
        <v>22</v>
      </c>
    </row>
    <row r="17" spans="1:13" ht="30" customHeight="1" x14ac:dyDescent="0.25">
      <c r="A17" t="s">
        <v>38</v>
      </c>
      <c r="B17" s="18">
        <v>1318</v>
      </c>
    </row>
    <row r="18" spans="1:13" x14ac:dyDescent="0.25">
      <c r="A18" t="s">
        <v>39</v>
      </c>
      <c r="B18" s="18">
        <v>2007</v>
      </c>
      <c r="C18" s="9"/>
    </row>
    <row r="19" spans="1:13" x14ac:dyDescent="0.25">
      <c r="L19" s="9"/>
      <c r="M19" s="9"/>
    </row>
    <row r="20" spans="1:13" ht="15.6" x14ac:dyDescent="0.3">
      <c r="A20" s="3" t="s">
        <v>101</v>
      </c>
    </row>
    <row r="21" spans="1:13" ht="30" customHeight="1" x14ac:dyDescent="0.3">
      <c r="A21" s="8" t="s">
        <v>40</v>
      </c>
      <c r="B21" s="7" t="s">
        <v>22</v>
      </c>
    </row>
    <row r="22" spans="1:13" ht="30" customHeight="1" x14ac:dyDescent="0.25">
      <c r="A22" t="s">
        <v>150</v>
      </c>
      <c r="B22" s="18">
        <v>1323</v>
      </c>
    </row>
    <row r="23" spans="1:13" x14ac:dyDescent="0.25">
      <c r="A23" t="s">
        <v>151</v>
      </c>
      <c r="B23" s="18">
        <v>2002</v>
      </c>
      <c r="C23" s="9"/>
    </row>
    <row r="24" spans="1:13" x14ac:dyDescent="0.25">
      <c r="L24" s="9"/>
      <c r="M24" s="9"/>
    </row>
    <row r="25" spans="1:13" ht="15.6" x14ac:dyDescent="0.3">
      <c r="A25" s="3" t="s">
        <v>102</v>
      </c>
    </row>
    <row r="26" spans="1:13" ht="30" customHeight="1" x14ac:dyDescent="0.3">
      <c r="A26" s="8" t="s">
        <v>41</v>
      </c>
      <c r="B26" s="7" t="s">
        <v>22</v>
      </c>
    </row>
    <row r="27" spans="1:13" ht="30" customHeight="1" x14ac:dyDescent="0.25">
      <c r="A27" t="s">
        <v>42</v>
      </c>
      <c r="B27" s="18">
        <v>909</v>
      </c>
    </row>
    <row r="28" spans="1:13" x14ac:dyDescent="0.25">
      <c r="A28" t="s">
        <v>43</v>
      </c>
      <c r="B28" s="18">
        <v>637</v>
      </c>
      <c r="C28" s="9"/>
    </row>
    <row r="29" spans="1:13" x14ac:dyDescent="0.25">
      <c r="A29" t="s">
        <v>44</v>
      </c>
      <c r="B29" s="18">
        <v>124</v>
      </c>
      <c r="C29" s="9"/>
    </row>
    <row r="30" spans="1:13" x14ac:dyDescent="0.25">
      <c r="A30" t="s">
        <v>45</v>
      </c>
      <c r="B30" s="18">
        <v>1655</v>
      </c>
      <c r="C30" s="9"/>
    </row>
    <row r="31" spans="1:13" x14ac:dyDescent="0.25">
      <c r="L31" s="9"/>
      <c r="M31" s="9"/>
    </row>
    <row r="32" spans="1:13" ht="15.6" x14ac:dyDescent="0.3">
      <c r="A32" s="3" t="s">
        <v>103</v>
      </c>
    </row>
    <row r="33" spans="1:13" ht="30" customHeight="1" x14ac:dyDescent="0.3">
      <c r="A33" s="8" t="s">
        <v>46</v>
      </c>
      <c r="B33" s="7" t="s">
        <v>22</v>
      </c>
    </row>
    <row r="34" spans="1:13" ht="30" customHeight="1" x14ac:dyDescent="0.25">
      <c r="A34" t="s">
        <v>47</v>
      </c>
      <c r="B34" s="18">
        <v>2443</v>
      </c>
    </row>
    <row r="35" spans="1:13" x14ac:dyDescent="0.25">
      <c r="A35" t="s">
        <v>48</v>
      </c>
      <c r="B35" s="18">
        <v>272</v>
      </c>
      <c r="C35" s="9"/>
    </row>
    <row r="36" spans="1:13" x14ac:dyDescent="0.25">
      <c r="A36" t="s">
        <v>45</v>
      </c>
      <c r="B36" s="18">
        <v>610</v>
      </c>
      <c r="C36" s="9"/>
    </row>
    <row r="38" spans="1:13" ht="15.6" x14ac:dyDescent="0.3">
      <c r="A38" s="3" t="s">
        <v>104</v>
      </c>
    </row>
    <row r="39" spans="1:13" ht="30" customHeight="1" x14ac:dyDescent="0.3">
      <c r="A39" s="8" t="s">
        <v>49</v>
      </c>
      <c r="B39" s="7" t="s">
        <v>22</v>
      </c>
    </row>
    <row r="40" spans="1:13" ht="30" customHeight="1" x14ac:dyDescent="0.25">
      <c r="A40" t="s">
        <v>50</v>
      </c>
      <c r="B40" s="18">
        <v>3250</v>
      </c>
    </row>
    <row r="41" spans="1:13" x14ac:dyDescent="0.25">
      <c r="A41" t="s">
        <v>51</v>
      </c>
      <c r="B41" s="18">
        <v>75</v>
      </c>
      <c r="C41" s="9"/>
    </row>
    <row r="42" spans="1:13" x14ac:dyDescent="0.25">
      <c r="M42" s="9"/>
    </row>
    <row r="43" spans="1:13" ht="15.6" x14ac:dyDescent="0.3">
      <c r="A43" s="3" t="s">
        <v>105</v>
      </c>
    </row>
    <row r="44" spans="1:13" ht="30" customHeight="1" x14ac:dyDescent="0.3">
      <c r="A44" s="8" t="s">
        <v>52</v>
      </c>
      <c r="B44" s="7" t="s">
        <v>22</v>
      </c>
    </row>
    <row r="45" spans="1:13" ht="30" customHeight="1" x14ac:dyDescent="0.25">
      <c r="A45" t="s">
        <v>53</v>
      </c>
      <c r="B45" s="9">
        <v>2551</v>
      </c>
    </row>
    <row r="46" spans="1:13" x14ac:dyDescent="0.25">
      <c r="A46" t="s">
        <v>44</v>
      </c>
      <c r="B46" s="9">
        <v>5</v>
      </c>
    </row>
    <row r="47" spans="1:13" x14ac:dyDescent="0.25">
      <c r="A47" t="s">
        <v>45</v>
      </c>
      <c r="B47" s="9">
        <v>769</v>
      </c>
      <c r="C47" s="9"/>
    </row>
    <row r="48" spans="1:13" x14ac:dyDescent="0.25">
      <c r="L48" s="9"/>
      <c r="M48" s="9"/>
    </row>
  </sheetData>
  <phoneticPr fontId="7" type="noConversion"/>
  <pageMargins left="0.7" right="0.7" top="0.75" bottom="0.75" header="0.3" footer="0.3"/>
  <pageSetup paperSize="9" scale="81" fitToHeight="0" orientation="landscape" horizontalDpi="300" verticalDpi="300"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8"/>
  <sheetViews>
    <sheetView zoomScaleNormal="100" workbookViewId="0">
      <selection activeCell="C28" sqref="C28"/>
    </sheetView>
  </sheetViews>
  <sheetFormatPr defaultColWidth="11.08984375" defaultRowHeight="15" x14ac:dyDescent="0.25"/>
  <cols>
    <col min="1" max="1" width="33.81640625" customWidth="1"/>
    <col min="2" max="5" width="9.81640625" customWidth="1"/>
  </cols>
  <sheetData>
    <row r="1" spans="1:2" ht="19.2" x14ac:dyDescent="0.35">
      <c r="A1" s="16" t="s">
        <v>168</v>
      </c>
    </row>
    <row r="2" spans="1:2" x14ac:dyDescent="0.25">
      <c r="A2" t="s">
        <v>20</v>
      </c>
    </row>
    <row r="3" spans="1:2" x14ac:dyDescent="0.25">
      <c r="A3" t="s">
        <v>54</v>
      </c>
    </row>
    <row r="4" spans="1:2" ht="47.1" customHeight="1" x14ac:dyDescent="0.3">
      <c r="A4" s="8" t="s">
        <v>55</v>
      </c>
      <c r="B4" s="7" t="s">
        <v>22</v>
      </c>
    </row>
    <row r="5" spans="1:2" x14ac:dyDescent="0.25">
      <c r="A5" t="s">
        <v>56</v>
      </c>
      <c r="B5" s="18">
        <v>248</v>
      </c>
    </row>
    <row r="6" spans="1:2" x14ac:dyDescent="0.25">
      <c r="A6" t="s">
        <v>57</v>
      </c>
      <c r="B6" s="18">
        <v>159</v>
      </c>
    </row>
    <row r="7" spans="1:2" x14ac:dyDescent="0.25">
      <c r="A7" t="s">
        <v>58</v>
      </c>
      <c r="B7" s="18">
        <v>276</v>
      </c>
    </row>
    <row r="8" spans="1:2" x14ac:dyDescent="0.25">
      <c r="A8" t="s">
        <v>59</v>
      </c>
      <c r="B8" s="18">
        <v>1259</v>
      </c>
    </row>
    <row r="9" spans="1:2" x14ac:dyDescent="0.25">
      <c r="A9" t="s">
        <v>60</v>
      </c>
      <c r="B9" s="18">
        <v>156</v>
      </c>
    </row>
    <row r="10" spans="1:2" x14ac:dyDescent="0.25">
      <c r="A10" t="s">
        <v>61</v>
      </c>
      <c r="B10" s="18">
        <v>420</v>
      </c>
    </row>
    <row r="11" spans="1:2" x14ac:dyDescent="0.25">
      <c r="A11" t="s">
        <v>62</v>
      </c>
      <c r="B11" s="18">
        <v>147</v>
      </c>
    </row>
    <row r="12" spans="1:2" x14ac:dyDescent="0.25">
      <c r="A12" t="s">
        <v>63</v>
      </c>
      <c r="B12" s="18">
        <v>146</v>
      </c>
    </row>
    <row r="13" spans="1:2" x14ac:dyDescent="0.25">
      <c r="A13" t="s">
        <v>64</v>
      </c>
      <c r="B13" s="18">
        <v>163</v>
      </c>
    </row>
    <row r="14" spans="1:2" x14ac:dyDescent="0.25">
      <c r="A14" t="s">
        <v>65</v>
      </c>
      <c r="B14" s="18">
        <v>160</v>
      </c>
    </row>
    <row r="15" spans="1:2" x14ac:dyDescent="0.25">
      <c r="A15" t="s">
        <v>66</v>
      </c>
      <c r="B15" s="18">
        <v>174</v>
      </c>
    </row>
    <row r="16" spans="1:2" x14ac:dyDescent="0.25">
      <c r="A16" t="s">
        <v>67</v>
      </c>
      <c r="B16" s="18">
        <v>17</v>
      </c>
    </row>
    <row r="17" spans="1:4" x14ac:dyDescent="0.25">
      <c r="A17" t="s">
        <v>22</v>
      </c>
      <c r="B17" s="18">
        <v>3325</v>
      </c>
    </row>
    <row r="18" spans="1:4" x14ac:dyDescent="0.25">
      <c r="B18" s="18"/>
    </row>
    <row r="19" spans="1:4" x14ac:dyDescent="0.25">
      <c r="B19" s="18"/>
    </row>
    <row r="20" spans="1:4" x14ac:dyDescent="0.25">
      <c r="B20" s="18"/>
    </row>
    <row r="21" spans="1:4" x14ac:dyDescent="0.25">
      <c r="B21" s="18"/>
    </row>
    <row r="22" spans="1:4" x14ac:dyDescent="0.25">
      <c r="B22" s="18"/>
    </row>
    <row r="23" spans="1:4" x14ac:dyDescent="0.25">
      <c r="B23" s="18"/>
    </row>
    <row r="24" spans="1:4" x14ac:dyDescent="0.25">
      <c r="B24" s="18"/>
    </row>
    <row r="26" spans="1:4" x14ac:dyDescent="0.25">
      <c r="B26" s="9"/>
    </row>
    <row r="27" spans="1:4" ht="19.2" x14ac:dyDescent="0.35">
      <c r="B27" s="9"/>
      <c r="C27" s="18"/>
      <c r="D27" s="16"/>
    </row>
    <row r="28" spans="1:4" x14ac:dyDescent="0.25">
      <c r="B28" s="9"/>
    </row>
  </sheetData>
  <phoneticPr fontId="7" type="noConversion"/>
  <pageMargins left="0.7" right="0.7" top="0.75" bottom="0.75" header="0.3" footer="0.3"/>
  <pageSetup paperSize="9" fitToHeight="0" orientation="landscape" horizontalDpi="300" vertic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1"/>
  <sheetViews>
    <sheetView workbookViewId="0"/>
  </sheetViews>
  <sheetFormatPr defaultColWidth="11.08984375" defaultRowHeight="15" x14ac:dyDescent="0.25"/>
  <cols>
    <col min="1" max="1" width="33.81640625" customWidth="1"/>
    <col min="2" max="3" width="9.81640625" customWidth="1"/>
  </cols>
  <sheetData>
    <row r="1" spans="1:13" ht="19.2" x14ac:dyDescent="0.35">
      <c r="A1" s="16" t="s">
        <v>169</v>
      </c>
    </row>
    <row r="2" spans="1:13" x14ac:dyDescent="0.25">
      <c r="A2" t="s">
        <v>20</v>
      </c>
    </row>
    <row r="3" spans="1:13" x14ac:dyDescent="0.25">
      <c r="A3" t="s">
        <v>68</v>
      </c>
    </row>
    <row r="4" spans="1:13" ht="47.1" customHeight="1" x14ac:dyDescent="0.3">
      <c r="A4" s="8" t="s">
        <v>69</v>
      </c>
      <c r="B4" s="7" t="s">
        <v>22</v>
      </c>
      <c r="C4" s="8"/>
      <c r="D4" s="7"/>
    </row>
    <row r="5" spans="1:13" x14ac:dyDescent="0.25">
      <c r="A5" t="s">
        <v>70</v>
      </c>
      <c r="B5" s="18">
        <v>182</v>
      </c>
      <c r="E5" s="22"/>
      <c r="H5" s="22"/>
    </row>
    <row r="6" spans="1:13" x14ac:dyDescent="0.25">
      <c r="A6" t="s">
        <v>71</v>
      </c>
      <c r="B6" s="18">
        <v>465</v>
      </c>
      <c r="E6" s="22"/>
      <c r="H6" s="22"/>
    </row>
    <row r="7" spans="1:13" ht="15.6" x14ac:dyDescent="0.3">
      <c r="A7" t="s">
        <v>134</v>
      </c>
      <c r="B7" s="18">
        <v>151</v>
      </c>
      <c r="E7" s="22"/>
      <c r="H7" s="22"/>
      <c r="K7" s="7"/>
      <c r="L7" s="8"/>
    </row>
    <row r="8" spans="1:13" ht="15.45" customHeight="1" x14ac:dyDescent="0.25">
      <c r="A8" t="s">
        <v>72</v>
      </c>
      <c r="B8" s="18">
        <v>588</v>
      </c>
      <c r="E8" s="22"/>
      <c r="H8" s="22"/>
      <c r="K8" s="18"/>
      <c r="M8" s="22"/>
    </row>
    <row r="9" spans="1:13" x14ac:dyDescent="0.25">
      <c r="A9" t="s">
        <v>73</v>
      </c>
      <c r="B9" s="18">
        <v>116</v>
      </c>
      <c r="E9" s="22"/>
      <c r="H9" s="22"/>
      <c r="K9" s="18"/>
      <c r="M9" s="22"/>
    </row>
    <row r="10" spans="1:13" x14ac:dyDescent="0.25">
      <c r="A10" t="s">
        <v>74</v>
      </c>
      <c r="B10" s="18">
        <v>113</v>
      </c>
      <c r="E10" s="22"/>
      <c r="H10" s="22"/>
      <c r="M10" s="22"/>
    </row>
    <row r="11" spans="1:13" x14ac:dyDescent="0.25">
      <c r="A11" t="s">
        <v>75</v>
      </c>
      <c r="B11" s="18">
        <v>138</v>
      </c>
      <c r="E11" s="22"/>
      <c r="H11" s="22"/>
      <c r="M11" s="22"/>
    </row>
    <row r="12" spans="1:13" ht="15.6" x14ac:dyDescent="0.3">
      <c r="A12" t="s">
        <v>76</v>
      </c>
      <c r="B12" s="18">
        <v>246</v>
      </c>
      <c r="E12" s="22"/>
      <c r="H12" s="22"/>
      <c r="K12" s="7"/>
      <c r="M12" s="22"/>
    </row>
    <row r="13" spans="1:13" ht="15.45" customHeight="1" x14ac:dyDescent="0.25">
      <c r="A13" t="s">
        <v>77</v>
      </c>
      <c r="B13" s="18">
        <v>116</v>
      </c>
      <c r="E13" s="22"/>
      <c r="H13" s="22"/>
      <c r="K13" s="18"/>
      <c r="M13" s="22"/>
    </row>
    <row r="14" spans="1:13" x14ac:dyDescent="0.25">
      <c r="A14" t="s">
        <v>65</v>
      </c>
      <c r="B14" s="18">
        <v>105</v>
      </c>
      <c r="E14" s="22"/>
      <c r="H14" s="22"/>
      <c r="K14" s="18"/>
      <c r="M14" s="22"/>
    </row>
    <row r="15" spans="1:13" x14ac:dyDescent="0.25">
      <c r="A15" t="s">
        <v>78</v>
      </c>
      <c r="B15" s="18">
        <v>123</v>
      </c>
      <c r="E15" s="22"/>
      <c r="H15" s="22"/>
      <c r="K15" s="18"/>
      <c r="M15" s="22"/>
    </row>
    <row r="16" spans="1:13" x14ac:dyDescent="0.25">
      <c r="A16" t="s">
        <v>79</v>
      </c>
      <c r="B16" s="18">
        <v>121</v>
      </c>
      <c r="E16" s="22"/>
      <c r="H16" s="22"/>
      <c r="K16" s="18"/>
      <c r="M16" s="22"/>
    </row>
    <row r="17" spans="1:13" x14ac:dyDescent="0.25">
      <c r="A17" t="s">
        <v>80</v>
      </c>
      <c r="B17" s="18">
        <v>102</v>
      </c>
      <c r="D17" s="18"/>
      <c r="G17" s="18"/>
      <c r="H17" s="18"/>
      <c r="K17" s="18"/>
      <c r="M17" s="22"/>
    </row>
    <row r="18" spans="1:13" x14ac:dyDescent="0.25">
      <c r="A18" t="s">
        <v>81</v>
      </c>
      <c r="B18" s="18">
        <v>151</v>
      </c>
      <c r="D18" s="18"/>
      <c r="G18" s="18"/>
      <c r="H18" s="18"/>
      <c r="K18" s="18"/>
      <c r="M18" s="22"/>
    </row>
    <row r="19" spans="1:13" x14ac:dyDescent="0.25">
      <c r="A19" t="s">
        <v>82</v>
      </c>
      <c r="B19" s="18">
        <v>99</v>
      </c>
      <c r="D19" s="18"/>
      <c r="G19" s="18"/>
      <c r="H19" s="18"/>
      <c r="K19" s="18"/>
      <c r="M19" s="22"/>
    </row>
    <row r="20" spans="1:13" x14ac:dyDescent="0.25">
      <c r="A20" t="s">
        <v>83</v>
      </c>
      <c r="B20" s="18">
        <v>86</v>
      </c>
      <c r="D20" s="18"/>
      <c r="G20" s="18"/>
      <c r="H20" s="18"/>
      <c r="K20" s="18"/>
      <c r="M20" s="22"/>
    </row>
    <row r="21" spans="1:13" x14ac:dyDescent="0.25">
      <c r="A21" t="s">
        <v>84</v>
      </c>
      <c r="B21" s="18">
        <v>175</v>
      </c>
      <c r="D21" s="18"/>
      <c r="G21" s="18"/>
      <c r="H21" s="18"/>
      <c r="K21" s="18"/>
      <c r="M21" s="22"/>
    </row>
    <row r="22" spans="1:13" x14ac:dyDescent="0.25">
      <c r="A22" t="s">
        <v>85</v>
      </c>
      <c r="B22" s="18">
        <v>231</v>
      </c>
      <c r="D22" s="18"/>
      <c r="G22" s="18"/>
      <c r="H22" s="18"/>
      <c r="K22" s="18"/>
      <c r="M22" s="22"/>
    </row>
    <row r="23" spans="1:13" x14ac:dyDescent="0.25">
      <c r="A23" t="s">
        <v>67</v>
      </c>
      <c r="B23" s="18">
        <v>17</v>
      </c>
      <c r="D23" s="18"/>
      <c r="G23" s="18"/>
      <c r="H23" s="18"/>
      <c r="K23" s="18"/>
      <c r="M23" s="22"/>
    </row>
    <row r="24" spans="1:13" x14ac:dyDescent="0.25">
      <c r="A24" t="s">
        <v>22</v>
      </c>
      <c r="B24" s="18">
        <v>3325</v>
      </c>
      <c r="D24" s="18"/>
      <c r="G24" s="18"/>
      <c r="H24" s="18"/>
      <c r="K24" s="18"/>
      <c r="M24" s="22"/>
    </row>
    <row r="25" spans="1:13" ht="15.6" x14ac:dyDescent="0.3">
      <c r="A25" s="8"/>
      <c r="B25" s="7"/>
      <c r="C25" s="8"/>
      <c r="D25" s="7"/>
      <c r="G25" s="18"/>
      <c r="H25" s="18"/>
      <c r="K25" s="18"/>
      <c r="M25" s="22"/>
    </row>
    <row r="26" spans="1:13" x14ac:dyDescent="0.25">
      <c r="B26" s="18"/>
      <c r="D26" s="18"/>
      <c r="G26" s="18"/>
      <c r="H26" s="18"/>
      <c r="K26" s="18"/>
      <c r="M26" s="22"/>
    </row>
    <row r="27" spans="1:13" x14ac:dyDescent="0.25">
      <c r="B27" s="18"/>
      <c r="D27" s="18"/>
      <c r="G27" s="18"/>
      <c r="K27" s="18"/>
      <c r="M27" s="22"/>
    </row>
    <row r="28" spans="1:13" ht="15.6" x14ac:dyDescent="0.3">
      <c r="B28" s="18"/>
      <c r="D28" s="18"/>
      <c r="F28" s="8"/>
      <c r="G28" s="7"/>
      <c r="H28" s="8"/>
      <c r="J28" s="8"/>
      <c r="K28" s="7"/>
      <c r="L28" s="8"/>
      <c r="M28" s="22"/>
    </row>
    <row r="29" spans="1:13" x14ac:dyDescent="0.25">
      <c r="B29" s="18"/>
      <c r="G29" s="18"/>
      <c r="K29" s="18"/>
      <c r="M29" s="22"/>
    </row>
    <row r="30" spans="1:13" x14ac:dyDescent="0.25">
      <c r="G30" s="18"/>
      <c r="I30" s="18"/>
      <c r="K30" s="18"/>
    </row>
    <row r="31" spans="1:13" x14ac:dyDescent="0.25">
      <c r="G31" s="18"/>
      <c r="I31" s="18"/>
      <c r="K31" s="18"/>
    </row>
  </sheetData>
  <phoneticPr fontId="10" type="noConversion"/>
  <pageMargins left="0.7" right="0.7" top="0.75" bottom="0.75" header="0.3" footer="0.3"/>
  <pageSetup paperSize="9" fitToHeight="0" orientation="landscape"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C598-131E-4D54-BC70-0A882B889950}">
  <sheetPr>
    <pageSetUpPr fitToPage="1"/>
  </sheetPr>
  <dimension ref="A1:L24"/>
  <sheetViews>
    <sheetView workbookViewId="0"/>
  </sheetViews>
  <sheetFormatPr defaultColWidth="11.08984375" defaultRowHeight="15" x14ac:dyDescent="0.25"/>
  <cols>
    <col min="1" max="6" width="11.81640625" customWidth="1"/>
    <col min="7" max="7" width="14.81640625" customWidth="1"/>
    <col min="8" max="10" width="11.81640625" customWidth="1"/>
    <col min="11" max="11" width="14.81640625" customWidth="1"/>
  </cols>
  <sheetData>
    <row r="1" spans="1:12" ht="19.2" x14ac:dyDescent="0.35">
      <c r="A1" s="16" t="s">
        <v>172</v>
      </c>
    </row>
    <row r="2" spans="1:12" x14ac:dyDescent="0.25">
      <c r="A2" t="s">
        <v>20</v>
      </c>
    </row>
    <row r="3" spans="1:12" x14ac:dyDescent="0.25">
      <c r="A3" t="s">
        <v>135</v>
      </c>
    </row>
    <row r="4" spans="1:12" ht="31.2" x14ac:dyDescent="0.3">
      <c r="A4" s="7" t="s">
        <v>136</v>
      </c>
      <c r="B4" s="7" t="s">
        <v>137</v>
      </c>
      <c r="C4" s="7" t="s">
        <v>138</v>
      </c>
      <c r="D4" s="7" t="s">
        <v>139</v>
      </c>
      <c r="E4" s="7" t="s">
        <v>140</v>
      </c>
      <c r="F4" s="7" t="s">
        <v>22</v>
      </c>
      <c r="G4" s="7" t="s">
        <v>141</v>
      </c>
      <c r="H4" s="7" t="s">
        <v>142</v>
      </c>
      <c r="I4" s="7" t="s">
        <v>143</v>
      </c>
      <c r="J4" s="7" t="s">
        <v>144</v>
      </c>
      <c r="K4" s="7" t="s">
        <v>145</v>
      </c>
    </row>
    <row r="5" spans="1:12" x14ac:dyDescent="0.25">
      <c r="A5" s="19">
        <v>1507</v>
      </c>
      <c r="B5" s="19">
        <v>656</v>
      </c>
      <c r="C5" s="19">
        <v>522</v>
      </c>
      <c r="D5" s="19">
        <v>373</v>
      </c>
      <c r="E5" s="19">
        <v>250</v>
      </c>
      <c r="F5" s="19">
        <v>3308</v>
      </c>
      <c r="G5" s="19">
        <v>46</v>
      </c>
      <c r="H5" s="19">
        <v>20</v>
      </c>
      <c r="I5" s="19">
        <v>16</v>
      </c>
      <c r="J5" s="19">
        <v>11</v>
      </c>
      <c r="K5" s="19">
        <v>8</v>
      </c>
      <c r="L5" s="9"/>
    </row>
    <row r="6" spans="1:12" x14ac:dyDescent="0.25">
      <c r="F6" s="18"/>
    </row>
    <row r="7" spans="1:12" x14ac:dyDescent="0.25">
      <c r="A7" s="9"/>
      <c r="B7" s="9"/>
      <c r="C7" s="9"/>
      <c r="D7" s="9"/>
      <c r="E7" s="9"/>
      <c r="F7" s="9"/>
      <c r="G7" s="9"/>
      <c r="H7" s="9"/>
      <c r="I7" s="9"/>
      <c r="J7" s="9"/>
      <c r="K7" s="9"/>
      <c r="L7" s="9"/>
    </row>
    <row r="8" spans="1:12" x14ac:dyDescent="0.25">
      <c r="A8" s="9"/>
      <c r="B8" s="9"/>
      <c r="C8" s="9"/>
      <c r="D8" s="9"/>
      <c r="E8" s="9"/>
      <c r="F8" s="9"/>
      <c r="G8" s="9"/>
      <c r="H8" s="9"/>
      <c r="I8" s="9"/>
      <c r="J8" s="9"/>
      <c r="K8" s="9"/>
      <c r="L8" s="9"/>
    </row>
    <row r="9" spans="1:12" ht="15.6" x14ac:dyDescent="0.3">
      <c r="A9" s="7"/>
      <c r="B9" s="7"/>
      <c r="C9" s="7"/>
      <c r="D9" s="7"/>
      <c r="E9" s="7"/>
      <c r="F9" s="7"/>
      <c r="G9" s="7"/>
      <c r="H9" s="7"/>
      <c r="I9" s="9"/>
      <c r="J9" s="9"/>
      <c r="K9" s="9"/>
      <c r="L9" s="9"/>
    </row>
    <row r="10" spans="1:12" ht="15.6" x14ac:dyDescent="0.3">
      <c r="A10" s="7"/>
      <c r="B10" s="7"/>
      <c r="C10" s="7"/>
      <c r="D10" s="7"/>
      <c r="E10" s="7"/>
      <c r="F10" s="7"/>
      <c r="G10" s="7"/>
      <c r="H10" s="7"/>
    </row>
    <row r="11" spans="1:12" ht="15.6" x14ac:dyDescent="0.3">
      <c r="A11" s="7"/>
      <c r="B11" s="7"/>
      <c r="C11" s="7"/>
      <c r="D11" s="7"/>
      <c r="E11" s="7"/>
      <c r="F11" s="7"/>
      <c r="G11" s="7"/>
      <c r="H11" s="7"/>
    </row>
    <row r="12" spans="1:12" ht="15.6" x14ac:dyDescent="0.3">
      <c r="A12" s="7"/>
      <c r="B12" s="7"/>
      <c r="C12" s="7"/>
      <c r="D12" s="7"/>
      <c r="E12" s="7"/>
      <c r="F12" s="7"/>
      <c r="G12" s="7"/>
      <c r="H12" s="7"/>
    </row>
    <row r="13" spans="1:12" ht="15.6" x14ac:dyDescent="0.3">
      <c r="A13" s="7"/>
      <c r="B13" s="7"/>
      <c r="C13" s="7"/>
      <c r="D13" s="7"/>
      <c r="E13" s="7"/>
      <c r="F13" s="7"/>
      <c r="G13" s="7"/>
      <c r="H13" s="7"/>
    </row>
    <row r="14" spans="1:12" ht="15.6" x14ac:dyDescent="0.3">
      <c r="A14" s="7"/>
      <c r="B14" s="7"/>
      <c r="C14" s="7"/>
      <c r="D14" s="7"/>
      <c r="E14" s="7"/>
      <c r="F14" s="7"/>
      <c r="G14" s="7"/>
      <c r="H14" s="7"/>
    </row>
    <row r="15" spans="1:12" ht="15.6" x14ac:dyDescent="0.3">
      <c r="A15" s="7"/>
      <c r="B15" s="7"/>
      <c r="C15" s="7"/>
      <c r="D15" s="7"/>
      <c r="E15" s="7"/>
      <c r="F15" s="7"/>
      <c r="G15" s="7"/>
      <c r="H15" s="7"/>
    </row>
    <row r="16" spans="1:12" ht="15.6" x14ac:dyDescent="0.3">
      <c r="A16" s="7"/>
      <c r="B16" s="7"/>
      <c r="C16" s="7"/>
      <c r="D16" s="7"/>
      <c r="E16" s="7"/>
      <c r="F16" s="7"/>
      <c r="G16" s="7"/>
      <c r="H16" s="7"/>
    </row>
    <row r="17" spans="1:8" ht="15.6" x14ac:dyDescent="0.3">
      <c r="A17" s="7"/>
      <c r="B17" s="7"/>
      <c r="C17" s="7"/>
      <c r="D17" s="7"/>
      <c r="E17" s="7"/>
      <c r="F17" s="7"/>
      <c r="G17" s="7"/>
      <c r="H17" s="7"/>
    </row>
    <row r="18" spans="1:8" ht="15.6" x14ac:dyDescent="0.3">
      <c r="A18" s="7"/>
      <c r="B18" s="7"/>
      <c r="C18" s="7"/>
      <c r="D18" s="7"/>
      <c r="E18" s="7"/>
      <c r="F18" s="7"/>
      <c r="G18" s="7"/>
      <c r="H18" s="7"/>
    </row>
    <row r="19" spans="1:8" ht="15.6" x14ac:dyDescent="0.3">
      <c r="A19" s="7"/>
      <c r="B19" s="7"/>
      <c r="C19" s="7"/>
      <c r="D19" s="7"/>
      <c r="E19" s="7"/>
      <c r="F19" s="7"/>
      <c r="G19" s="7"/>
      <c r="H19" s="7"/>
    </row>
    <row r="20" spans="1:8" ht="15.6" x14ac:dyDescent="0.3">
      <c r="A20" s="7"/>
      <c r="B20" s="7"/>
      <c r="C20" s="7"/>
      <c r="D20" s="7"/>
      <c r="E20" s="7"/>
      <c r="F20" s="7"/>
      <c r="G20" s="7"/>
      <c r="H20" s="7"/>
    </row>
    <row r="21" spans="1:8" ht="15.6" x14ac:dyDescent="0.3">
      <c r="A21" s="7"/>
      <c r="B21" s="7"/>
      <c r="C21" s="7"/>
      <c r="D21" s="7"/>
      <c r="E21" s="7"/>
      <c r="F21" s="7"/>
      <c r="G21" s="7"/>
      <c r="H21" s="7"/>
    </row>
    <row r="22" spans="1:8" ht="15.6" x14ac:dyDescent="0.3">
      <c r="A22" s="7"/>
      <c r="B22" s="7"/>
      <c r="C22" s="7"/>
      <c r="D22" s="7"/>
      <c r="E22" s="7"/>
      <c r="F22" s="7"/>
      <c r="G22" s="7"/>
      <c r="H22" s="7"/>
    </row>
    <row r="23" spans="1:8" ht="15.6" x14ac:dyDescent="0.3">
      <c r="A23" s="7"/>
      <c r="B23" s="7"/>
      <c r="C23" s="7"/>
      <c r="D23" s="7"/>
      <c r="E23" s="7"/>
      <c r="F23" s="7"/>
      <c r="G23" s="7"/>
      <c r="H23" s="7"/>
    </row>
    <row r="24" spans="1:8" ht="15.6" x14ac:dyDescent="0.3">
      <c r="A24" s="7"/>
      <c r="B24" s="7"/>
      <c r="C24" s="7"/>
      <c r="D24" s="7"/>
      <c r="E24" s="7"/>
      <c r="F24" s="7"/>
      <c r="G24" s="7"/>
      <c r="H24" s="7"/>
    </row>
  </sheetData>
  <pageMargins left="0.7" right="0.7" top="0.75" bottom="0.75" header="0.3" footer="0.3"/>
  <pageSetup paperSize="9" scale="8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1_1</vt:lpstr>
      <vt:lpstr>1_2</vt:lpstr>
      <vt:lpstr>2_1</vt:lpstr>
      <vt:lpstr>2_2</vt:lpstr>
      <vt:lpstr>2_3</vt:lpstr>
      <vt:lpstr>2_4</vt:lpstr>
      <vt:lpstr>2_5</vt:lpstr>
      <vt:lpstr>3_1</vt:lpstr>
      <vt:lpstr>3_2</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ApprenticeshipsNI Statistical Tables</dc:title>
  <dc:creator>Youth Training and Statistics Research Branch, Dept for Economy</dc:creator>
  <cp:lastModifiedBy>Wilson, Mervyn</cp:lastModifiedBy>
  <cp:lastPrinted>2026-06-16T07:33:42Z</cp:lastPrinted>
  <dcterms:created xsi:type="dcterms:W3CDTF">2024-07-25T15:45:38Z</dcterms:created>
  <dcterms:modified xsi:type="dcterms:W3CDTF">2026-06-16T07:57:53Z</dcterms:modified>
</cp:coreProperties>
</file>