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6) Research &amp; Evaluation\Statistical Analysis\Training for Success and AppsNI\Draft bulletins\Bulletins May 26\Final Files\"/>
    </mc:Choice>
  </mc:AlternateContent>
  <xr:revisionPtr revIDLastSave="0" documentId="13_ncr:1_{E64DC8D2-FB24-414B-9A80-2E65D3B81D67}" xr6:coauthVersionLast="47" xr6:coauthVersionMax="47" xr10:uidLastSave="{00000000-0000-0000-0000-000000000000}"/>
  <bookViews>
    <workbookView xWindow="-108" yWindow="-108" windowWidth="23256" windowHeight="12456" activeTab="8" xr2:uid="{00000000-000D-0000-FFFF-FFFF00000000}"/>
  </bookViews>
  <sheets>
    <sheet name="Cover sheet" sheetId="1" r:id="rId1"/>
    <sheet name="Contents" sheetId="2" r:id="rId2"/>
    <sheet name="1_1" sheetId="3" r:id="rId3"/>
    <sheet name="1_2" sheetId="4" r:id="rId4"/>
    <sheet name="1_3" sheetId="5" r:id="rId5"/>
    <sheet name="1_4" sheetId="6" r:id="rId6"/>
    <sheet name="2_1" sheetId="7" r:id="rId7"/>
    <sheet name="2_2" sheetId="8" r:id="rId8"/>
    <sheet name="2_3" sheetId="9" r:id="rId9"/>
    <sheet name="2_4" sheetId="10" r:id="rId10"/>
    <sheet name="2_5" sheetId="11" r:id="rId11"/>
    <sheet name="2_6" sheetId="12" r:id="rId12"/>
    <sheet name="2_7" sheetId="13" r:id="rId13"/>
    <sheet name="3_1" sheetId="14" r:id="rId14"/>
    <sheet name="3_2" sheetId="15" r:id="rId15"/>
    <sheet name="3_3" sheetId="16" r:id="rId16"/>
    <sheet name="3_4" sheetId="17" r:id="rId17"/>
    <sheet name="Notes" sheetId="20"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 l="1"/>
  <c r="B17" i="2"/>
  <c r="B16" i="2"/>
  <c r="B15" i="2"/>
  <c r="B14" i="2"/>
  <c r="B13" i="2"/>
  <c r="B12" i="2"/>
  <c r="B11" i="2"/>
  <c r="B10" i="2"/>
  <c r="B9" i="2"/>
  <c r="B8" i="2"/>
  <c r="B7" i="2"/>
  <c r="B6" i="2"/>
  <c r="B5" i="2"/>
  <c r="B4" i="2"/>
  <c r="B3" i="2"/>
</calcChain>
</file>

<file path=xl/sharedStrings.xml><?xml version="1.0" encoding="utf-8"?>
<sst xmlns="http://schemas.openxmlformats.org/spreadsheetml/2006/main" count="579" uniqueCount="323">
  <si>
    <t>ApprenticeshipsNI Bulletin Statistical Tables</t>
  </si>
  <si>
    <t>The following tables contain official statistics for Northern Ireland</t>
  </si>
  <si>
    <t>Issued by:</t>
  </si>
  <si>
    <t>Youth Training Statistics and Research Branch,</t>
  </si>
  <si>
    <t>Department for the Economy</t>
  </si>
  <si>
    <t>Source:</t>
  </si>
  <si>
    <t>Published:</t>
  </si>
  <si>
    <t>29 May 2026</t>
  </si>
  <si>
    <t>Email:</t>
  </si>
  <si>
    <t>Notes to readers:</t>
  </si>
  <si>
    <t>From August 2012 to August 2023 adult apprenticeships have been restricted to the priority economic sectors needed to rebalance the economy.</t>
  </si>
  <si>
    <t>analyticalservices@economy-ni.gov.uk</t>
  </si>
  <si>
    <t>Table of contents</t>
  </si>
  <si>
    <t>Worksheet name</t>
  </si>
  <si>
    <t>Table number</t>
  </si>
  <si>
    <t>Table name</t>
  </si>
  <si>
    <t>1.1</t>
  </si>
  <si>
    <t>Table 1.1: ApprenticeshipsNI Starts by Age and Gender (2019/20 to 2025/26), [note 1]</t>
  </si>
  <si>
    <t>1.2</t>
  </si>
  <si>
    <t>Table 1.2: ApprenticeshipsNI Starts by Level (2019/20 to 2025/26)</t>
  </si>
  <si>
    <t>1.3</t>
  </si>
  <si>
    <t>Table 1.3: ApprenticeshipsNI Starts by Level and Type of Provider (2019/20 to 2025/26)</t>
  </si>
  <si>
    <t>1.4</t>
  </si>
  <si>
    <t>Table 1.4: ApprenticeshipsNI Starts by Level and Narrow STEM by Sex (2019/20 to 2025/26)</t>
  </si>
  <si>
    <t>2.1</t>
  </si>
  <si>
    <t>Table 2.1: All Participants on ApprenticeshipsNI 2013, 2017 and 2021 Contracts by Sex (August 2019 to January 2026)</t>
  </si>
  <si>
    <t>2.2</t>
  </si>
  <si>
    <t>Table 2.2: All Participants on ApprenticeshipsNI by Framework (January 2026)</t>
  </si>
  <si>
    <t>2.3</t>
  </si>
  <si>
    <t>Table 2.3: All Participants on ApprenticeshipsNI by Equality Group (January 2026), [notes 1, 3]</t>
  </si>
  <si>
    <t>2.4</t>
  </si>
  <si>
    <t>Table 2.4: All Participants on ApprenticeshipsNI by Local Government District (January 2026)</t>
  </si>
  <si>
    <t>2.5</t>
  </si>
  <si>
    <t>Table 2.5: All Participants on ApprenticeshipsNI by Parliamentary Constituency (January 2026)</t>
  </si>
  <si>
    <t>2.6</t>
  </si>
  <si>
    <t>Table 2.6: ApprenticeshipsNI Occupancy by Deprivation Quintile (January 2026)</t>
  </si>
  <si>
    <t>2.7</t>
  </si>
  <si>
    <t>Table 2.7: ApprenticeshipsNI Occupancy by Level and Narrow STEM by Sex (August 2019 to January 2026)</t>
  </si>
  <si>
    <t>3.1</t>
  </si>
  <si>
    <t>Table 3.1: ApprenticeshipsNI Leavers by Sex (2019/20 to 2025/26)</t>
  </si>
  <si>
    <t>3.2</t>
  </si>
  <si>
    <t>Table 3.2: ApprenticeshipsNI 2013 Leavers by Level (2019/20 to 2025/26)</t>
  </si>
  <si>
    <t>3.3</t>
  </si>
  <si>
    <t>Table 3.3: Qualifications Achieved by Participants Leaving Level 2 Apprenticeships (2019/20 to 2025/26)</t>
  </si>
  <si>
    <t>3.4</t>
  </si>
  <si>
    <t>Table 3.4: Qualifications Achieved by Participants Leaving Level 2/3 and Level 3 Apprenticeships (2019/20 to 2025/26)</t>
  </si>
  <si>
    <t>Notes</t>
  </si>
  <si>
    <t>Notes and definitions table</t>
  </si>
  <si>
    <t>This worksheet contains 1 table. References to notes and definitions for terms used can be found on the Notes tab.</t>
  </si>
  <si>
    <t>An annotation is used in these tables: [p] is part year, until end January 2026</t>
  </si>
  <si>
    <t>Academic Year</t>
  </si>
  <si>
    <t>Total</t>
  </si>
  <si>
    <t>Male Age 16 to 19</t>
  </si>
  <si>
    <t>Female Age 16 to 19</t>
  </si>
  <si>
    <t>Total Age 16 to 19</t>
  </si>
  <si>
    <t>Male Age 20 to 24</t>
  </si>
  <si>
    <t>Female Age 20 to 24</t>
  </si>
  <si>
    <t>Total Age 20 to 24</t>
  </si>
  <si>
    <t>Male Age 25plus</t>
  </si>
  <si>
    <t>Female Age 25plus</t>
  </si>
  <si>
    <t>Total Age 25plus</t>
  </si>
  <si>
    <t>2019/20</t>
  </si>
  <si>
    <t>2020/21</t>
  </si>
  <si>
    <t>2021/22</t>
  </si>
  <si>
    <t>2022/23</t>
  </si>
  <si>
    <t>2023/24</t>
  </si>
  <si>
    <t>2024/25</t>
  </si>
  <si>
    <t>2025/26 [p]</t>
  </si>
  <si>
    <t>Level 2</t>
  </si>
  <si>
    <t>Level 2/3</t>
  </si>
  <si>
    <t>Level 3</t>
  </si>
  <si>
    <t>Level 2 Non-FE College</t>
  </si>
  <si>
    <t>Level 2 FE College</t>
  </si>
  <si>
    <t>Level 2 Total</t>
  </si>
  <si>
    <t>Level 2/3 Non-FE College</t>
  </si>
  <si>
    <t>Level 2/3 FE College</t>
  </si>
  <si>
    <t>Level 2/3 Total</t>
  </si>
  <si>
    <t>Level 3 Non-FE College</t>
  </si>
  <si>
    <t>Level 3 FE College</t>
  </si>
  <si>
    <t>Level 3 Total</t>
  </si>
  <si>
    <t>Total Non-FE College</t>
  </si>
  <si>
    <t>Total FE College</t>
  </si>
  <si>
    <t>Overall Total</t>
  </si>
  <si>
    <t>This worksheet contains 2 tables presented vertically separated by a single blank row. References to notes and definitions of terms can be found on the Notes tab.</t>
  </si>
  <si>
    <t>Number of Starts by Level and Narrow STEM by Sex</t>
  </si>
  <si>
    <t>Percentage of Starts by Level and Narrow STEM by Sex</t>
  </si>
  <si>
    <t>Level 2 Female</t>
  </si>
  <si>
    <t>Level 2 Male</t>
  </si>
  <si>
    <t>Level 2/3 Female</t>
  </si>
  <si>
    <t>Level 2/3 Male</t>
  </si>
  <si>
    <t>Level 3 Female</t>
  </si>
  <si>
    <t>Level 3 Male</t>
  </si>
  <si>
    <t>Total Female</t>
  </si>
  <si>
    <t>Total Male</t>
  </si>
  <si>
    <t>% Level 2 Female</t>
  </si>
  <si>
    <t>% Level 2 Male</t>
  </si>
  <si>
    <t>% Level 2/3 Female</t>
  </si>
  <si>
    <t>% Level 2/3 Male</t>
  </si>
  <si>
    <t>% Level 3 Female</t>
  </si>
  <si>
    <t>% Level 3 Male</t>
  </si>
  <si>
    <t>% Total Female</t>
  </si>
  <si>
    <t>% Total Male</t>
  </si>
  <si>
    <t>Quarter</t>
  </si>
  <si>
    <t>Overall Male</t>
  </si>
  <si>
    <t>Overall Female</t>
  </si>
  <si>
    <t>Aug-Oct 19</t>
  </si>
  <si>
    <t>Nov-Jan 20</t>
  </si>
  <si>
    <t>Feb-Apr 20</t>
  </si>
  <si>
    <t>May-Jul 20</t>
  </si>
  <si>
    <t>Aug-Oct 20</t>
  </si>
  <si>
    <t>Nov-Jan 21</t>
  </si>
  <si>
    <t>Feb-Apr 21</t>
  </si>
  <si>
    <t>May-Jul 21</t>
  </si>
  <si>
    <t>Aug-Oct 21</t>
  </si>
  <si>
    <t>Nov-Jan 22</t>
  </si>
  <si>
    <t>Feb-Apr 22</t>
  </si>
  <si>
    <t>May-Jul 22</t>
  </si>
  <si>
    <t>Aug-Oct 22</t>
  </si>
  <si>
    <t>Nov-Jan 23</t>
  </si>
  <si>
    <t>Feb-Apr 23</t>
  </si>
  <si>
    <t>May-Jul 23</t>
  </si>
  <si>
    <t>Aug-Oct 23</t>
  </si>
  <si>
    <t>Nov-Jan 24</t>
  </si>
  <si>
    <t>Feb-Apr 24</t>
  </si>
  <si>
    <t>May-Jul 24</t>
  </si>
  <si>
    <t>Aug-Oct 24</t>
  </si>
  <si>
    <t>Nov-Jan 25</t>
  </si>
  <si>
    <t>Feb-Apr 25</t>
  </si>
  <si>
    <t>May-Jul 25</t>
  </si>
  <si>
    <t>Aug-Oct 25</t>
  </si>
  <si>
    <t>Nov-Jan 26</t>
  </si>
  <si>
    <t>Framework</t>
  </si>
  <si>
    <t>Active Leisure, Learning and Wellbeing</t>
  </si>
  <si>
    <t>Agriculture</t>
  </si>
  <si>
    <t>Animal Care</t>
  </si>
  <si>
    <t>Barbering</t>
  </si>
  <si>
    <t>Beauty Therapy</t>
  </si>
  <si>
    <t>Business Administration</t>
  </si>
  <si>
    <t>Catering and Professional Chefs</t>
  </si>
  <si>
    <t>Children's Care Learning and Development</t>
  </si>
  <si>
    <t>Construction</t>
  </si>
  <si>
    <t>Construction Crafts</t>
  </si>
  <si>
    <t>Construction Technical</t>
  </si>
  <si>
    <t>Contact Centre Operations</t>
  </si>
  <si>
    <t>Creative and Digital Media</t>
  </si>
  <si>
    <t>Customer Service</t>
  </si>
  <si>
    <t>Dental Nursing</t>
  </si>
  <si>
    <t>Electrical Power Engineering</t>
  </si>
  <si>
    <t>Electrotechnical</t>
  </si>
  <si>
    <t>Engineering</t>
  </si>
  <si>
    <t>Equine Industry</t>
  </si>
  <si>
    <t>Fire and Security Systems</t>
  </si>
  <si>
    <t>Floristry</t>
  </si>
  <si>
    <t>Food and Drink</t>
  </si>
  <si>
    <t>Furniture Production</t>
  </si>
  <si>
    <t>Hairdressing</t>
  </si>
  <si>
    <t>Health and Social Care</t>
  </si>
  <si>
    <t>Heating, Ventilation, Air Conditioning &amp; Refrigeration</t>
  </si>
  <si>
    <t>Horticulture</t>
  </si>
  <si>
    <t>Hospitality</t>
  </si>
  <si>
    <t>Housing</t>
  </si>
  <si>
    <t>Industrial Coatings</t>
  </si>
  <si>
    <t>Information Technology</t>
  </si>
  <si>
    <t>IT and Telecoms Professional</t>
  </si>
  <si>
    <t>IT User</t>
  </si>
  <si>
    <t>Landbased Service Engineering</t>
  </si>
  <si>
    <t>Logistics Operations</t>
  </si>
  <si>
    <t>Management</t>
  </si>
  <si>
    <t>Nail Services</t>
  </si>
  <si>
    <t>Pharmacy Services</t>
  </si>
  <si>
    <t>Plumbing</t>
  </si>
  <si>
    <t>Plumbing and Heating</t>
  </si>
  <si>
    <t>Polymer Processing Operations</t>
  </si>
  <si>
    <t>Print</t>
  </si>
  <si>
    <t>Printing Industry</t>
  </si>
  <si>
    <t>Providing Financial Services</t>
  </si>
  <si>
    <t>Rail Industry</t>
  </si>
  <si>
    <t>Retail</t>
  </si>
  <si>
    <t>Scientific Technologies</t>
  </si>
  <si>
    <t>Social Media and Digital Marketing</t>
  </si>
  <si>
    <t>Team Leading</t>
  </si>
  <si>
    <t>Vehicle Body and Paint</t>
  </si>
  <si>
    <t>Vehicle Fitting</t>
  </si>
  <si>
    <t>Vehicle Maintenance and Repair</t>
  </si>
  <si>
    <t>Vehicle Parts</t>
  </si>
  <si>
    <t>Warehousing and Storage</t>
  </si>
  <si>
    <t>This worksheet contains multiple tables presented vertically separated by a single blank row. References to notes and definitions of terms can be found on the Notes tab.</t>
  </si>
  <si>
    <t>The 'Not Known' category is where information has not been recorded or is not available for a participant</t>
  </si>
  <si>
    <t>Total Number of Occupants by Level</t>
  </si>
  <si>
    <t>Number of Occupants by Level and Age Group</t>
  </si>
  <si>
    <t>Number of Occupants by Level and Sex</t>
  </si>
  <si>
    <t>Number of Occupants by Level and Disability Status</t>
  </si>
  <si>
    <t>Number of Occupants by Level and Religious Belief</t>
  </si>
  <si>
    <t>Number of Occupants by Level and Ethnicity</t>
  </si>
  <si>
    <t>Number of Occupants by Level and Dependants</t>
  </si>
  <si>
    <t>Number of Occupants by Level and Marital Status</t>
  </si>
  <si>
    <t>Equality Measure</t>
  </si>
  <si>
    <t>All</t>
  </si>
  <si>
    <t>Age Group</t>
  </si>
  <si>
    <t>Age 16-19</t>
  </si>
  <si>
    <t>Age 20-24</t>
  </si>
  <si>
    <t>Age 25+</t>
  </si>
  <si>
    <t>Sex</t>
  </si>
  <si>
    <t>Female</t>
  </si>
  <si>
    <t>Male</t>
  </si>
  <si>
    <t>Disability Status</t>
  </si>
  <si>
    <t>Religious Belief</t>
  </si>
  <si>
    <t>Catholic</t>
  </si>
  <si>
    <t>Protestant</t>
  </si>
  <si>
    <t>Other</t>
  </si>
  <si>
    <t>Not Known</t>
  </si>
  <si>
    <t>Ethnicity</t>
  </si>
  <si>
    <t>White</t>
  </si>
  <si>
    <t>Dependants</t>
  </si>
  <si>
    <t>No Dependants</t>
  </si>
  <si>
    <t>With Dependants</t>
  </si>
  <si>
    <t>Marital Status</t>
  </si>
  <si>
    <t>Single</t>
  </si>
  <si>
    <t>'Unknown' includes those clients for whom postcode is not known / incorrect or where postcode cannot be mapped to LGD.</t>
  </si>
  <si>
    <t>Local Government District</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</si>
  <si>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</si>
  <si>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</si>
  <si>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</si>
  <si>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</si>
  <si>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</si>
  <si>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</si>
  <si>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</si>
  <si>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</si>
  <si>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</si>
  <si>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</si>
  <si>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</si>
  <si>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Unknown</t>
  </si>
  <si>
    <t>'Unknown' includes those clients for whom postcode is not known / incorrect or where postcode cannot be mapped to PC.</t>
  </si>
  <si>
    <t>Parliamentary Constituency</t>
  </si>
  <si>
    <t>Belfast East</t>
  </si>
  <si>
    <t>Belfast North</t>
  </si>
  <si>
    <t>Belfast South And Mid Down</t>
  </si>
  <si>
    <t>Belfast West</t>
  </si>
  <si>
    <t>East Antrim</t>
  </si>
  <si>
    <t>East Londonderry</t>
  </si>
  <si>
    <t>Fermanagh And South Tyrone</t>
  </si>
  <si>
    <t>Foyle</t>
  </si>
  <si>
    <t>Lagan Valley</t>
  </si>
  <si>
    <t>Newry And Armagh</t>
  </si>
  <si>
    <t>North Antrim</t>
  </si>
  <si>
    <t>North Down</t>
  </si>
  <si>
    <t>South Antrim</t>
  </si>
  <si>
    <t>South Down</t>
  </si>
  <si>
    <t>Strangford</t>
  </si>
  <si>
    <t>Upper Bann</t>
  </si>
  <si>
    <t>West Tyrone</t>
  </si>
  <si>
    <t>Total figure is based on participants who had a valid postcode</t>
  </si>
  <si>
    <t>Level</t>
  </si>
  <si>
    <t>Quintile 1 - Bottom</t>
  </si>
  <si>
    <t>Quintile 2</t>
  </si>
  <si>
    <t>Quintile 3</t>
  </si>
  <si>
    <t>Quintile 4</t>
  </si>
  <si>
    <t>Quintile 5 - Top</t>
  </si>
  <si>
    <t>% Quintile 1 - Most deprived</t>
  </si>
  <si>
    <t>% Quintile 2</t>
  </si>
  <si>
    <t>% Quintile 3</t>
  </si>
  <si>
    <t>% Quintile 4</t>
  </si>
  <si>
    <t>% Quintile 5 - Least deprived</t>
  </si>
  <si>
    <t>Levels 2/3 and 3</t>
  </si>
  <si>
    <t>Number of Occupants by Level and Narrow STEM by Sex</t>
  </si>
  <si>
    <t>Percentage of Occupants by Level and Narrow STEM by Sex</t>
  </si>
  <si>
    <t>% Male</t>
  </si>
  <si>
    <t>% Female</t>
  </si>
  <si>
    <t>Total Level 2 Leavers</t>
  </si>
  <si>
    <t>Number Achieving Full Framework Level 2</t>
  </si>
  <si>
    <t>% Achieving Full Framework Level 2</t>
  </si>
  <si>
    <t>Total Level 2/3 and Level 3 Leavers</t>
  </si>
  <si>
    <t>Number Achieving Full Framework Level 3</t>
  </si>
  <si>
    <t>% Achieving Full Framework Level 3</t>
  </si>
  <si>
    <t>Note Number or Term</t>
  </si>
  <si>
    <t>Note or Definition</t>
  </si>
  <si>
    <t>Note 1</t>
  </si>
  <si>
    <t>Age relates to age of the participant on starting provision.</t>
  </si>
  <si>
    <t>Note 2</t>
  </si>
  <si>
    <t>STEM Frameworks are Bus and Coach Engineering and Maintenance, Construction, Construction Crafts, Construction Technical, Electrical and Electronic Servicing, Electrical Distribution and Trans. Engineering, Electrical Power Engineering, Electrotechnical, Engineering, Fire and Security Systems, Food and Drink Manufacturing, Gas Utilisation, Installation and Maintenance, Glass Industry, Heating, Ventillation, Air Conditioning and Refrigeration, IT and Telecoms Professional, IT User, Information Technology Services and Development, Land-based Service Engineering, Light Vehicle Body and Paint Operations, Mechanical Engineering Services (Plumbing), Polymer Processing, Polymer Processing and and Signmaking, Print, Print Production, Printing Industry, Rail Industry, Rail Transport Engineering, Scientific Technologies, Security Systems, Vehicle Body and Paint, Vehicle Fitting, Vehicle Maintenance and Repair, Vehicle Parts, Water Utility Operations, and Water and Wastewater Operations.</t>
  </si>
  <si>
    <t>Note 3</t>
  </si>
  <si>
    <t>In each of the equality categories, an answer of 'Not Known' may occur. This is where no data have been recorded by the Department and the information is not known.</t>
  </si>
  <si>
    <t>Note 4</t>
  </si>
  <si>
    <t>Local Government District (LGD) is based on a participant's home postcode. It should be noted that although they live in a particular LGD, they may work elsewhere. Reform of Local Government reduced the number of LGDs from 26 to 11 from April 2015. 'Not Known' includes those clients for whom postcode is not known, incorrect or cannot be mapped to an LGD.</t>
  </si>
  <si>
    <t>Note 5</t>
  </si>
  <si>
    <t>Parliamentary Constituency (PC) is based on a participant's home postcode. It should be noted that although they live in a particular PC they may attend work elsewhere. 'Not Known' includes those clients whose postcode is unknown, incorrect or cannot be mapped to a PC.</t>
  </si>
  <si>
    <t>Academic year</t>
  </si>
  <si>
    <t>Refers to 1 August to 31 July.</t>
  </si>
  <si>
    <t>Background</t>
  </si>
  <si>
    <t>The Department records information reported by the participant who may indicate if they are from a Catholic, Protestant or Other background. Participants who do not respond are classified as 'Not Known'.</t>
  </si>
  <si>
    <t>The Department records the number of dependants as reported by the participant. Each participant is asked to indicate (yes or no) if they have any dependants. By dependants the Department means that they are the main carer for a child (aged 16 or under), a person with a disability or an elderly person.</t>
  </si>
  <si>
    <t>Deprivation Quintile</t>
  </si>
  <si>
    <t>Deprivation Quintile is based on a participant's home postcode where the 890 Super Output Areas in Northern Ireland are classified to provide a spatial measure based on seven distinct types of deprivation.  This Multiple Deprivation Measure provides a mechanism for ranking areas in Northern Ireland where 1 is the most deprived area and 890 is the least deprived area.  These are then converted into quintiles with an equal number of Super Output Areas (178) in each.</t>
  </si>
  <si>
    <t>Disability</t>
  </si>
  <si>
    <t>Refers to those participants on the system who have indicated they have a disability</t>
  </si>
  <si>
    <t>Ethnic origin</t>
  </si>
  <si>
    <t>The Department records ethnic origin as reported by the participant under the following categories - Bangladeshi, Black-African, Black-Caribbean, Black-Other, Chinese, Indian, Irish Traveller, Malaysia, Mixed, Pakistani, Vietnam, White, Other or Unknown. For statistical purposes ethnic origin is reported in this publication as 'White', 'Non White' and 'Not Known'. The ‘Non White’ figures quoted are those clients who record their ethnic origin as other than white.</t>
  </si>
  <si>
    <t>Full Framework</t>
  </si>
  <si>
    <t>All the required elements of an Apprenticeship including the relevant NVQ and Technical Certificate if applicable and Essential Skills if applicable.</t>
  </si>
  <si>
    <t>Leavers</t>
  </si>
  <si>
    <t>Refers to the number of participants leaving ApprenticeshipsNI who are on provision for more than 28 days and excludes rejoins.</t>
  </si>
  <si>
    <t>Refers to those Apprentices with a specific Personal Training Plan, the targeted outcome of which is NVQ Level 2 or equivalent, but no higher.</t>
  </si>
  <si>
    <t>Refers to those Apprentices with a specific Personal Training Plan, who are pursuing an NVQ Level 2 en route to a targeted outcome which is NVQ Level 3 or equivalent.</t>
  </si>
  <si>
    <t>Refers to those Apprentices who have already met the Level 2 requirement before commencing a Level 3 programme.</t>
  </si>
  <si>
    <t>Marital status</t>
  </si>
  <si>
    <t>The Department records marital status background information as reported by the participant, who is asked if he/she is married, living with a partner, single (never married), separated, divorced or widowed. For statistical purposes marital status is reported in this publication as single, married or co-habiting, widowed, separated or divorced and not known.</t>
  </si>
  <si>
    <t>National Vocational Qualification (NVQ)</t>
  </si>
  <si>
    <t>A nationally recognised competence based vocational qualification demonstrating practical and theoretical knowledge in an occupation area at a pre-set standard.</t>
  </si>
  <si>
    <t>Occupancy</t>
  </si>
  <si>
    <t>Refers to the number of participants on the programme or provision at a particular point in time. Occupancy figures relate to those participants on provision on the last Friday of the quarter.</t>
  </si>
  <si>
    <t>Participant</t>
  </si>
  <si>
    <t>A participant is defined for statistical purposes as an individual on ApprenticeshipsNI. An individual can participate on ApprenticeshipsNI more than once.</t>
  </si>
  <si>
    <t>Rejoins</t>
  </si>
  <si>
    <t>Refers to a participant who leaves a programme but later returns to the same programme, at the same level, on the same Framework, regardless of the training supplier they return to.</t>
  </si>
  <si>
    <t>Starts</t>
  </si>
  <si>
    <t>Refers to the number of participants starting ApprenticeshipsNI who are on provision for more than 28 days and excludes rejoins.</t>
  </si>
  <si>
    <t>Client Management System (1 October 2022)/Trainee and Apprentice Management System (2 May 2026)</t>
  </si>
  <si>
    <t>Table 2.1: All Participants on ApprenticeshipsNI by Sex (August 2019 to January 2026)</t>
  </si>
  <si>
    <t>Table 3.2: ApprenticeshipsNI Leavers by Level (2019/20 to 2025/26)</t>
  </si>
  <si>
    <t>Other Marital Status</t>
  </si>
  <si>
    <t>Yes a Disability declared</t>
  </si>
  <si>
    <t>No Disability declared</t>
  </si>
  <si>
    <t>Non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</si>
</sst>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Arial"/>
    </font>
    <font>
      <u/>
      <sz val="12"/>
      <color theme="10"/>
      <name val="Arial"/>
    </font>
    <font>
      <b/>
      <sz val="15"/>
      <color rgb="FF000000"/>
      <name val="Arial"/>
    </font>
    <font>
      <b/>
      <sz val="12"/>
      <color rgb="FF000000"/>
      <name val="Arial"/>
    </font>
    <font>
      <b/>
      <sz val="13"/>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0" applyFont="1" applyAlignment="1">
      <alignment horizontal="left"/>
    </xf>
    <xf numFmtId="0" fontId="1" fillId="0" borderId="0" xfId="0" applyFont="1" applyAlignment="1">
      <alignment wrapText="1"/>
    </xf>
    <xf numFmtId="0" fontId="3" fillId="0" borderId="0" xfId="0" applyFont="1" applyAlignment="1">
      <alignment horizontal="right" wrapText="1"/>
    </xf>
    <xf numFmtId="0" fontId="3" fillId="0" borderId="0" xfId="0" applyFont="1" applyAlignment="1">
      <alignment horizontal="left" wrapText="1"/>
    </xf>
    <xf numFmtId="3"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18"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2_3age" displayName="t2_3age" ref="A9:E12" totalsRowShown="0">
  <tableColumns count="5">
    <tableColumn id="1" xr3:uid="{00000000-0010-0000-0900-000001000000}" name="Age Group"/>
    <tableColumn id="2" xr3:uid="{00000000-0010-0000-0900-000002000000}" name="Total"/>
    <tableColumn id="3" xr3:uid="{00000000-0010-0000-0900-000003000000}" name="Level 2"/>
    <tableColumn id="4" xr3:uid="{00000000-0010-0000-0900-000004000000}" name="Level 2/3"/>
    <tableColumn id="5" xr3:uid="{00000000-0010-0000-0900-000005000000}" name="Level 3"/>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2_3sex" displayName="t2_3sex" ref="A15:E17" totalsRowShown="0">
  <tableColumns count="5">
    <tableColumn id="1" xr3:uid="{00000000-0010-0000-0A00-000001000000}" name="Sex"/>
    <tableColumn id="2" xr3:uid="{00000000-0010-0000-0A00-000002000000}" name="Total"/>
    <tableColumn id="3" xr3:uid="{00000000-0010-0000-0A00-000003000000}" name="Level 2"/>
    <tableColumn id="4" xr3:uid="{00000000-0010-0000-0A00-000004000000}" name="Level 2/3"/>
    <tableColumn id="5" xr3:uid="{00000000-0010-0000-0A00-000005000000}" name="Level 3"/>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2_3disable" displayName="t2_3disable" ref="A20:E22" totalsRowShown="0">
  <tableColumns count="5">
    <tableColumn id="1" xr3:uid="{00000000-0010-0000-0B00-000001000000}" name="Disability Status"/>
    <tableColumn id="2" xr3:uid="{00000000-0010-0000-0B00-000002000000}" name="Total"/>
    <tableColumn id="3" xr3:uid="{00000000-0010-0000-0B00-000003000000}" name="Level 2"/>
    <tableColumn id="4" xr3:uid="{00000000-0010-0000-0B00-000004000000}" name="Level 2/3"/>
    <tableColumn id="5" xr3:uid="{00000000-0010-0000-0B00-000005000000}" name="Level 3"/>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2_3relig" displayName="t2_3relig" ref="A25:E29" totalsRowShown="0">
  <tableColumns count="5">
    <tableColumn id="1" xr3:uid="{00000000-0010-0000-0C00-000001000000}" name="Religious Belief"/>
    <tableColumn id="2" xr3:uid="{00000000-0010-0000-0C00-000002000000}" name="Total"/>
    <tableColumn id="3" xr3:uid="{00000000-0010-0000-0C00-000003000000}" name="Level 2"/>
    <tableColumn id="4" xr3:uid="{00000000-0010-0000-0C00-000004000000}" name="Level 2/3"/>
    <tableColumn id="5" xr3:uid="{00000000-0010-0000-0C00-000005000000}" name="Level 3"/>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2_3ethnic" displayName="t2_3ethnic" ref="A32:E35" totalsRowShown="0">
  <tableColumns count="5">
    <tableColumn id="1" xr3:uid="{00000000-0010-0000-0D00-000001000000}" name="Ethnicity"/>
    <tableColumn id="2" xr3:uid="{00000000-0010-0000-0D00-000002000000}" name="Total"/>
    <tableColumn id="3" xr3:uid="{00000000-0010-0000-0D00-000003000000}" name="Level 2"/>
    <tableColumn id="4" xr3:uid="{00000000-0010-0000-0D00-000004000000}" name="Level 2/3"/>
    <tableColumn id="5" xr3:uid="{00000000-0010-0000-0D00-000005000000}" name="Level 3"/>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2_3depend" displayName="t2_3depend" ref="A38:E40" totalsRowShown="0">
  <tableColumns count="5">
    <tableColumn id="1" xr3:uid="{00000000-0010-0000-0E00-000001000000}" name="Dependants"/>
    <tableColumn id="2" xr3:uid="{00000000-0010-0000-0E00-000002000000}" name="Total"/>
    <tableColumn id="3" xr3:uid="{00000000-0010-0000-0E00-000003000000}" name="Level 2"/>
    <tableColumn id="4" xr3:uid="{00000000-0010-0000-0E00-000004000000}" name="Level 2/3"/>
    <tableColumn id="5" xr3:uid="{00000000-0010-0000-0E00-000005000000}" name="Level 3"/>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2_3marital" displayName="t2_3marital" ref="A43:E46" totalsRowShown="0">
  <tableColumns count="5">
    <tableColumn id="1" xr3:uid="{00000000-0010-0000-0F00-000001000000}" name="Marital Status"/>
    <tableColumn id="2" xr3:uid="{00000000-0010-0000-0F00-000002000000}" name="Total"/>
    <tableColumn id="3" xr3:uid="{00000000-0010-0000-0F00-000003000000}" name="Level 2"/>
    <tableColumn id="4" xr3:uid="{00000000-0010-0000-0F00-000004000000}" name="Level 2/3"/>
    <tableColumn id="5" xr3:uid="{00000000-0010-0000-0F00-000005000000}" name="Level 3"/>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2_4" displayName="t2_4" ref="A4:E17" totalsRowShown="0">
  <tableColumns count="5">
    <tableColumn id="1" xr3:uid="{00000000-0010-0000-1000-000001000000}" name="Local Government District"/>
    <tableColumn id="2" xr3:uid="{00000000-0010-0000-1000-000002000000}" name="Level 2"/>
    <tableColumn id="3" xr3:uid="{00000000-0010-0000-1000-000003000000}" name="Level 2/3"/>
    <tableColumn id="4" xr3:uid="{00000000-0010-0000-1000-000004000000}" name="Level 3"/>
    <tableColumn id="5" xr3:uid="{00000000-0010-0000-1000-000005000000}" name="Total"/>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2_5" displayName="t2_5" ref="A4:E24" totalsRowShown="0">
  <tableColumns count="5">
    <tableColumn id="1" xr3:uid="{00000000-0010-0000-1100-000001000000}" name="Parliamentary Constituency"/>
    <tableColumn id="2" xr3:uid="{00000000-0010-0000-1100-000002000000}" name="Level 2"/>
    <tableColumn id="3" xr3:uid="{00000000-0010-0000-1100-000003000000}" name="Level 2/3"/>
    <tableColumn id="4" xr3:uid="{00000000-0010-0000-1100-000004000000}" name="Level 3"/>
    <tableColumn id="5" xr3:uid="{00000000-0010-0000-1100-000005000000}" name="Total"/>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2_6" displayName="t2_6" ref="A4:L6" totalsRowShown="0">
  <tableColumns count="12">
    <tableColumn id="1" xr3:uid="{00000000-0010-0000-1200-000001000000}" name="Level"/>
    <tableColumn id="2" xr3:uid="{00000000-0010-0000-1200-000002000000}" name="Quintile 1 - Bottom"/>
    <tableColumn id="3" xr3:uid="{00000000-0010-0000-1200-000003000000}" name="Quintile 2"/>
    <tableColumn id="4" xr3:uid="{00000000-0010-0000-1200-000004000000}" name="Quintile 3"/>
    <tableColumn id="5" xr3:uid="{00000000-0010-0000-1200-000005000000}" name="Quintile 4"/>
    <tableColumn id="6" xr3:uid="{00000000-0010-0000-1200-000006000000}" name="Quintile 5 - Top"/>
    <tableColumn id="7" xr3:uid="{00000000-0010-0000-1200-000007000000}" name="Total"/>
    <tableColumn id="8" xr3:uid="{00000000-0010-0000-1200-000008000000}" name="% Quintile 1 - Most deprived"/>
    <tableColumn id="9" xr3:uid="{00000000-0010-0000-1200-000009000000}" name="% Quintile 2"/>
    <tableColumn id="10" xr3:uid="{00000000-0010-0000-1200-00000A000000}" name="% Quintile 3"/>
    <tableColumn id="11" xr3:uid="{00000000-0010-0000-1200-00000B000000}" name="% Quintile 4"/>
    <tableColumn id="12" xr3:uid="{00000000-0010-0000-1200-00000C000000}" name="% Quintile 5 - Least deprived"/>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_1.1" displayName="t_1.1" ref="A4:K11" totalsRowShown="0">
  <tableColumns count="11">
    <tableColumn id="1" xr3:uid="{00000000-0010-0000-0100-000001000000}" name="Academic Year"/>
    <tableColumn id="2" xr3:uid="{00000000-0010-0000-0100-000002000000}" name="Total"/>
    <tableColumn id="3" xr3:uid="{00000000-0010-0000-0100-000003000000}" name="Male Age 16 to 19"/>
    <tableColumn id="4" xr3:uid="{00000000-0010-0000-0100-000004000000}" name="Female Age 16 to 19"/>
    <tableColumn id="5" xr3:uid="{00000000-0010-0000-0100-000005000000}" name="Total Age 16 to 19"/>
    <tableColumn id="6" xr3:uid="{00000000-0010-0000-0100-000006000000}" name="Male Age 20 to 24"/>
    <tableColumn id="7" xr3:uid="{00000000-0010-0000-0100-000007000000}" name="Female Age 20 to 24"/>
    <tableColumn id="8" xr3:uid="{00000000-0010-0000-0100-000008000000}" name="Total Age 20 to 24"/>
    <tableColumn id="9" xr3:uid="{00000000-0010-0000-0100-000009000000}" name="Male Age 25plus"/>
    <tableColumn id="10" xr3:uid="{00000000-0010-0000-0100-00000A000000}" name="Female Age 25plus"/>
    <tableColumn id="11" xr3:uid="{00000000-0010-0000-0100-00000B000000}" name="Total Age 25plus"/>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2_7count" displayName="t2_7count" ref="A4:M30" totalsRowShown="0">
  <tableColumns count="13">
    <tableColumn id="1" xr3:uid="{00000000-0010-0000-1300-000001000000}" name="Quarter"/>
    <tableColumn id="2" xr3:uid="{00000000-0010-0000-1300-000002000000}" name="Level 2 Female"/>
    <tableColumn id="3" xr3:uid="{00000000-0010-0000-1300-000003000000}" name="Level 2 Male"/>
    <tableColumn id="4" xr3:uid="{00000000-0010-0000-1300-000004000000}" name="Level 2 Total"/>
    <tableColumn id="5" xr3:uid="{00000000-0010-0000-1300-000005000000}" name="Level 2/3 Female"/>
    <tableColumn id="6" xr3:uid="{00000000-0010-0000-1300-000006000000}" name="Level 2/3 Male"/>
    <tableColumn id="7" xr3:uid="{00000000-0010-0000-1300-000007000000}" name="Level 2/3 Total"/>
    <tableColumn id="8" xr3:uid="{00000000-0010-0000-1300-000008000000}" name="Level 3 Female"/>
    <tableColumn id="9" xr3:uid="{00000000-0010-0000-1300-000009000000}" name="Level 3 Male"/>
    <tableColumn id="10" xr3:uid="{00000000-0010-0000-1300-00000A000000}" name="Level 3 Total"/>
    <tableColumn id="11" xr3:uid="{00000000-0010-0000-1300-00000B000000}" name="Total Female"/>
    <tableColumn id="12" xr3:uid="{00000000-0010-0000-1300-00000C000000}" name="Total Male"/>
    <tableColumn id="13" xr3:uid="{00000000-0010-0000-1300-00000D000000}" name="Total"/>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2_7percent" displayName="t2_7percent" ref="A33:I59" totalsRowShown="0">
  <tableColumns count="9">
    <tableColumn id="1" xr3:uid="{00000000-0010-0000-1400-000001000000}" name="Quarter"/>
    <tableColumn id="2" xr3:uid="{00000000-0010-0000-1400-000002000000}" name="% Level 2 Female"/>
    <tableColumn id="3" xr3:uid="{00000000-0010-0000-1400-000003000000}" name="% Level 2 Male"/>
    <tableColumn id="4" xr3:uid="{00000000-0010-0000-1400-000004000000}" name="% Level 2/3 Female"/>
    <tableColumn id="5" xr3:uid="{00000000-0010-0000-1400-000005000000}" name="% Level 2/3 Male"/>
    <tableColumn id="6" xr3:uid="{00000000-0010-0000-1400-000006000000}" name="% Level 3 Female"/>
    <tableColumn id="7" xr3:uid="{00000000-0010-0000-1400-000007000000}" name="% Level 3 Male"/>
    <tableColumn id="8" xr3:uid="{00000000-0010-0000-1400-000008000000}" name="% Total Female"/>
    <tableColumn id="9" xr3:uid="{00000000-0010-0000-1400-000009000000}" name="% Total Male"/>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3_1" displayName="t3_1" ref="A4:F11" totalsRowShown="0">
  <tableColumns count="6">
    <tableColumn id="1" xr3:uid="{00000000-0010-0000-1500-000001000000}" name="Academic Year"/>
    <tableColumn id="2" xr3:uid="{00000000-0010-0000-1500-000002000000}" name="Total"/>
    <tableColumn id="3" xr3:uid="{00000000-0010-0000-1500-000003000000}" name="Male"/>
    <tableColumn id="4" xr3:uid="{00000000-0010-0000-1500-000004000000}" name="% Male"/>
    <tableColumn id="5" xr3:uid="{00000000-0010-0000-1500-000005000000}" name="Female"/>
    <tableColumn id="6" xr3:uid="{00000000-0010-0000-1500-000006000000}" name="% Female"/>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3_2" displayName="t3_2" ref="A4:E11" totalsRowShown="0">
  <tableColumns count="5">
    <tableColumn id="1" xr3:uid="{00000000-0010-0000-1600-000001000000}" name="Academic Year"/>
    <tableColumn id="2" xr3:uid="{00000000-0010-0000-1600-000002000000}" name="Total"/>
    <tableColumn id="3" xr3:uid="{00000000-0010-0000-1600-000003000000}" name="Level 2"/>
    <tableColumn id="4" xr3:uid="{00000000-0010-0000-1600-000004000000}" name="Level 2/3"/>
    <tableColumn id="5" xr3:uid="{00000000-0010-0000-1600-000005000000}" name="Level 3"/>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3_3" displayName="t3_3" ref="A4:D11" totalsRowShown="0">
  <tableColumns count="4">
    <tableColumn id="1" xr3:uid="{00000000-0010-0000-1700-000001000000}" name="Academic Year"/>
    <tableColumn id="2" xr3:uid="{00000000-0010-0000-1700-000002000000}" name="Total Level 2 Leavers"/>
    <tableColumn id="3" xr3:uid="{00000000-0010-0000-1700-000003000000}" name="Number Achieving Full Framework Level 2"/>
    <tableColumn id="4" xr3:uid="{00000000-0010-0000-1700-000004000000}" name="% Achieving Full Framework Level 2"/>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3_4" displayName="t3_4" ref="A4:D11" totalsRowShown="0">
  <tableColumns count="4">
    <tableColumn id="1" xr3:uid="{00000000-0010-0000-1800-000001000000}" name="Academic Year"/>
    <tableColumn id="2" xr3:uid="{00000000-0010-0000-1800-000002000000}" name="Total Level 2/3 and Level 3 Leavers"/>
    <tableColumn id="3" xr3:uid="{00000000-0010-0000-1800-000003000000}" name="Number Achieving Full Framework Level 3"/>
    <tableColumn id="4" xr3:uid="{00000000-0010-0000-1800-000004000000}" name="% Achieving Full Framework Level 3"/>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notes" displayName="notes" ref="A2:B24" totalsRowShown="0">
  <tableColumns count="2">
    <tableColumn id="1" xr3:uid="{00000000-0010-0000-1B00-000001000000}" name="Note Number or Term"/>
    <tableColumn id="2" xr3:uid="{00000000-0010-0000-1B00-000002000000}" name="Note or Definition"/>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_1.2" displayName="t_1.2" ref="A4:E11" totalsRowShown="0">
  <tableColumns count="5">
    <tableColumn id="1" xr3:uid="{00000000-0010-0000-0200-000001000000}" name="Academic Year"/>
    <tableColumn id="2" xr3:uid="{00000000-0010-0000-0200-000002000000}" name="Total"/>
    <tableColumn id="3" xr3:uid="{00000000-0010-0000-0200-000003000000}" name="Level 2"/>
    <tableColumn id="4" xr3:uid="{00000000-0010-0000-0200-000004000000}" name="Level 2/3"/>
    <tableColumn id="5" xr3:uid="{00000000-0010-0000-0200-000005000000}" name="Level 3"/>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1_3" displayName="t1_3" ref="A4:M11" totalsRowShown="0">
  <tableColumns count="13">
    <tableColumn id="1" xr3:uid="{00000000-0010-0000-0300-000001000000}" name="Academic Year"/>
    <tableColumn id="2" xr3:uid="{00000000-0010-0000-0300-000002000000}" name="Level 2 Non-FE College"/>
    <tableColumn id="3" xr3:uid="{00000000-0010-0000-0300-000003000000}" name="Level 2 FE College"/>
    <tableColumn id="4" xr3:uid="{00000000-0010-0000-0300-000004000000}" name="Level 2 Total"/>
    <tableColumn id="5" xr3:uid="{00000000-0010-0000-0300-000005000000}" name="Level 2/3 Non-FE College"/>
    <tableColumn id="6" xr3:uid="{00000000-0010-0000-0300-000006000000}" name="Level 2/3 FE College"/>
    <tableColumn id="7" xr3:uid="{00000000-0010-0000-0300-000007000000}" name="Level 2/3 Total"/>
    <tableColumn id="8" xr3:uid="{00000000-0010-0000-0300-000008000000}" name="Level 3 Non-FE College"/>
    <tableColumn id="9" xr3:uid="{00000000-0010-0000-0300-000009000000}" name="Level 3 FE College"/>
    <tableColumn id="10" xr3:uid="{00000000-0010-0000-0300-00000A000000}" name="Level 3 Total"/>
    <tableColumn id="11" xr3:uid="{00000000-0010-0000-0300-00000B000000}" name="Total Non-FE College"/>
    <tableColumn id="12" xr3:uid="{00000000-0010-0000-0300-00000C000000}" name="Total FE College"/>
    <tableColumn id="13" xr3:uid="{00000000-0010-0000-0300-00000D000000}" name="Overall Total"/>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1_4count" displayName="t1_4count" ref="A5:M12" totalsRowShown="0">
  <tableColumns count="13">
    <tableColumn id="1" xr3:uid="{00000000-0010-0000-0400-000001000000}" name="Academic Year"/>
    <tableColumn id="2" xr3:uid="{00000000-0010-0000-0400-000002000000}" name="Level 2 Female"/>
    <tableColumn id="3" xr3:uid="{00000000-0010-0000-0400-000003000000}" name="Level 2 Male"/>
    <tableColumn id="4" xr3:uid="{00000000-0010-0000-0400-000004000000}" name="Level 2 Total"/>
    <tableColumn id="5" xr3:uid="{00000000-0010-0000-0400-000005000000}" name="Level 2/3 Female"/>
    <tableColumn id="6" xr3:uid="{00000000-0010-0000-0400-000006000000}" name="Level 2/3 Male"/>
    <tableColumn id="7" xr3:uid="{00000000-0010-0000-0400-000007000000}" name="Level 2/3 Total"/>
    <tableColumn id="8" xr3:uid="{00000000-0010-0000-0400-000008000000}" name="Level 3 Female"/>
    <tableColumn id="9" xr3:uid="{00000000-0010-0000-0400-000009000000}" name="Level 3 Male"/>
    <tableColumn id="10" xr3:uid="{00000000-0010-0000-0400-00000A000000}" name="Level 3 Total"/>
    <tableColumn id="11" xr3:uid="{00000000-0010-0000-0400-00000B000000}" name="Total Female"/>
    <tableColumn id="12" xr3:uid="{00000000-0010-0000-0400-00000C000000}" name="Total Male"/>
    <tableColumn id="13" xr3:uid="{00000000-0010-0000-0400-00000D000000}" name="Overall Total"/>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1_4percent" displayName="t1_4percent" ref="A15:I22" totalsRowShown="0">
  <tableColumns count="9">
    <tableColumn id="1" xr3:uid="{00000000-0010-0000-0500-000001000000}" name="Academic Year"/>
    <tableColumn id="2" xr3:uid="{00000000-0010-0000-0500-000002000000}" name="% Level 2 Female"/>
    <tableColumn id="3" xr3:uid="{00000000-0010-0000-0500-000003000000}" name="% Level 2 Male"/>
    <tableColumn id="4" xr3:uid="{00000000-0010-0000-0500-000004000000}" name="% Level 2/3 Female"/>
    <tableColumn id="5" xr3:uid="{00000000-0010-0000-0500-000005000000}" name="% Level 2/3 Male"/>
    <tableColumn id="6" xr3:uid="{00000000-0010-0000-0500-000006000000}" name="% Level 3 Female"/>
    <tableColumn id="7" xr3:uid="{00000000-0010-0000-0500-000007000000}" name="% Level 3 Male"/>
    <tableColumn id="8" xr3:uid="{00000000-0010-0000-0500-000008000000}" name="% Total Female"/>
    <tableColumn id="9" xr3:uid="{00000000-0010-0000-0500-000009000000}" name="% Total Mal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2_1" displayName="t2_1" ref="A3:M29" totalsRowShown="0">
  <tableColumns count="13">
    <tableColumn id="1" xr3:uid="{00000000-0010-0000-0600-000001000000}" name="Quarter"/>
    <tableColumn id="2" xr3:uid="{00000000-0010-0000-0600-000002000000}" name="Overall Total"/>
    <tableColumn id="3" xr3:uid="{00000000-0010-0000-0600-000003000000}" name="Overall Male"/>
    <tableColumn id="4" xr3:uid="{00000000-0010-0000-0600-000004000000}" name="Overall Female"/>
    <tableColumn id="5" xr3:uid="{00000000-0010-0000-0600-000005000000}" name="Level 2 Total"/>
    <tableColumn id="6" xr3:uid="{00000000-0010-0000-0600-000006000000}" name="Level 2 Male"/>
    <tableColumn id="7" xr3:uid="{00000000-0010-0000-0600-000007000000}" name="Level 2 Female"/>
    <tableColumn id="8" xr3:uid="{00000000-0010-0000-0600-000008000000}" name="Level 2/3 Total"/>
    <tableColumn id="9" xr3:uid="{00000000-0010-0000-0600-000009000000}" name="Level 2/3 Male"/>
    <tableColumn id="10" xr3:uid="{00000000-0010-0000-0600-00000A000000}" name="Level 2/3 Female"/>
    <tableColumn id="11" xr3:uid="{00000000-0010-0000-0600-00000B000000}" name="Level 3 Total"/>
    <tableColumn id="12" xr3:uid="{00000000-0010-0000-0600-00000C000000}" name="Level 3 Male"/>
    <tableColumn id="13" xr3:uid="{00000000-0010-0000-0600-00000D000000}" name="Level 3 Female"/>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2_2" displayName="t2_2" ref="A3:K58" totalsRowShown="0">
  <tableColumns count="11">
    <tableColumn id="1" xr3:uid="{00000000-0010-0000-0700-000001000000}" name="Framework"/>
    <tableColumn id="2" xr3:uid="{00000000-0010-0000-0700-000002000000}" name="Overall Total"/>
    <tableColumn id="3" xr3:uid="{00000000-0010-0000-0700-000003000000}" name="Level 2 Male"/>
    <tableColumn id="4" xr3:uid="{00000000-0010-0000-0700-000004000000}" name="Level 2 Female"/>
    <tableColumn id="5" xr3:uid="{00000000-0010-0000-0700-000005000000}" name="Level 2 Total"/>
    <tableColumn id="6" xr3:uid="{00000000-0010-0000-0700-000006000000}" name="Level 2/3 Male"/>
    <tableColumn id="7" xr3:uid="{00000000-0010-0000-0700-000007000000}" name="Level 2/3 Female"/>
    <tableColumn id="8" xr3:uid="{00000000-0010-0000-0700-000008000000}" name="Level 2/3 Total"/>
    <tableColumn id="9" xr3:uid="{00000000-0010-0000-0700-000009000000}" name="Level 3 Male"/>
    <tableColumn id="10" xr3:uid="{00000000-0010-0000-0700-00000A000000}" name="Level 3 Female"/>
    <tableColumn id="11" xr3:uid="{00000000-0010-0000-0700-00000B000000}" name="Level 3 Total"/>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2_3all" displayName="t2_3all" ref="A5:E6" totalsRowShown="0">
  <tableColumns count="5">
    <tableColumn id="1" xr3:uid="{00000000-0010-0000-0800-000001000000}" name="Equality Measure"/>
    <tableColumn id="2" xr3:uid="{00000000-0010-0000-0800-000002000000}" name="Total"/>
    <tableColumn id="3" xr3:uid="{00000000-0010-0000-0800-000003000000}" name="Level 2"/>
    <tableColumn id="4" xr3:uid="{00000000-0010-0000-0800-000004000000}" name="Level 2/3"/>
    <tableColumn id="5" xr3:uid="{00000000-0010-0000-0800-000005000000}" name="Level 3"/>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alyticalservices@economy-ni.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9.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3"/>
  <sheetViews>
    <sheetView workbookViewId="0">
      <selection activeCell="A14" sqref="A14"/>
    </sheetView>
  </sheetViews>
  <sheetFormatPr defaultColWidth="10.90625" defaultRowHeight="15" x14ac:dyDescent="0.25"/>
  <cols>
    <col min="1" max="1" width="150.7265625" customWidth="1"/>
  </cols>
  <sheetData>
    <row r="1" spans="1:1" ht="19.2" x14ac:dyDescent="0.35">
      <c r="A1" s="2" t="s">
        <v>0</v>
      </c>
    </row>
    <row r="2" spans="1:1" x14ac:dyDescent="0.25">
      <c r="A2" s="4" t="s">
        <v>1</v>
      </c>
    </row>
    <row r="3" spans="1:1" ht="22.05" customHeight="1" x14ac:dyDescent="0.3">
      <c r="A3" s="3" t="s">
        <v>2</v>
      </c>
    </row>
    <row r="4" spans="1:1" x14ac:dyDescent="0.25">
      <c r="A4" t="s">
        <v>3</v>
      </c>
    </row>
    <row r="5" spans="1:1" x14ac:dyDescent="0.25">
      <c r="A5" t="s">
        <v>4</v>
      </c>
    </row>
    <row r="6" spans="1:1" ht="22.05" customHeight="1" x14ac:dyDescent="0.3">
      <c r="A6" s="3" t="s">
        <v>5</v>
      </c>
    </row>
    <row r="7" spans="1:1" x14ac:dyDescent="0.25">
      <c r="A7" t="s">
        <v>316</v>
      </c>
    </row>
    <row r="8" spans="1:1" ht="22.05" customHeight="1" x14ac:dyDescent="0.3">
      <c r="A8" s="3" t="s">
        <v>6</v>
      </c>
    </row>
    <row r="9" spans="1:1" x14ac:dyDescent="0.25">
      <c r="A9" t="s">
        <v>7</v>
      </c>
    </row>
    <row r="10" spans="1:1" ht="22.05" customHeight="1" x14ac:dyDescent="0.3">
      <c r="A10" s="3" t="s">
        <v>8</v>
      </c>
    </row>
    <row r="11" spans="1:1" x14ac:dyDescent="0.25">
      <c r="A11" s="1" t="s">
        <v>11</v>
      </c>
    </row>
    <row r="12" spans="1:1" ht="22.05" customHeight="1" x14ac:dyDescent="0.3">
      <c r="A12" s="3" t="s">
        <v>9</v>
      </c>
    </row>
    <row r="13" spans="1:1" x14ac:dyDescent="0.25">
      <c r="A13" t="s">
        <v>10</v>
      </c>
    </row>
  </sheetData>
  <hyperlinks>
    <hyperlink ref="A11" r:id="rId1" xr:uid="{00000000-0004-0000-0000-000000000000}"/>
  </hyperlinks>
  <pageMargins left="0.7" right="0.7" top="0.75" bottom="0.75" header="0.3" footer="0.3"/>
  <pageSetup paperSize="9" scale="73" fitToHeight="0"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1"/>
  <sheetViews>
    <sheetView workbookViewId="0">
      <selection activeCell="G14" sqref="G14"/>
    </sheetView>
  </sheetViews>
  <sheetFormatPr defaultColWidth="10.90625" defaultRowHeight="15" x14ac:dyDescent="0.25"/>
  <cols>
    <col min="1" max="1" width="33.7265625" customWidth="1"/>
    <col min="2" max="11" width="9.7265625" customWidth="1"/>
  </cols>
  <sheetData>
    <row r="1" spans="1:13" ht="19.2" x14ac:dyDescent="0.35">
      <c r="A1" s="2" t="s">
        <v>31</v>
      </c>
    </row>
    <row r="2" spans="1:13" x14ac:dyDescent="0.25">
      <c r="A2" t="s">
        <v>48</v>
      </c>
    </row>
    <row r="3" spans="1:13" x14ac:dyDescent="0.25">
      <c r="A3" t="s">
        <v>218</v>
      </c>
    </row>
    <row r="4" spans="1:13" ht="46.95" customHeight="1" x14ac:dyDescent="0.3">
      <c r="A4" s="8" t="s">
        <v>219</v>
      </c>
      <c r="B4" s="7" t="s">
        <v>68</v>
      </c>
      <c r="C4" s="7" t="s">
        <v>69</v>
      </c>
      <c r="D4" s="7" t="s">
        <v>70</v>
      </c>
      <c r="E4" s="7" t="s">
        <v>51</v>
      </c>
    </row>
    <row r="5" spans="1:13" x14ac:dyDescent="0.25">
      <c r="A5" t="s">
        <v>220</v>
      </c>
      <c r="B5" s="9">
        <v>359</v>
      </c>
      <c r="C5" s="9">
        <v>120</v>
      </c>
      <c r="D5" s="9">
        <v>484</v>
      </c>
      <c r="E5" s="9">
        <v>963</v>
      </c>
      <c r="F5" s="9"/>
      <c r="G5" s="9"/>
      <c r="H5" s="9"/>
      <c r="I5" s="9"/>
      <c r="J5" s="9"/>
      <c r="K5" s="9"/>
      <c r="L5" s="9"/>
      <c r="M5" s="9"/>
    </row>
    <row r="6" spans="1:13" x14ac:dyDescent="0.25">
      <c r="A6" t="s">
        <v>221</v>
      </c>
      <c r="B6" s="9">
        <v>345</v>
      </c>
      <c r="C6" s="9">
        <v>99</v>
      </c>
      <c r="D6" s="9">
        <v>468</v>
      </c>
      <c r="E6" s="9">
        <v>912</v>
      </c>
      <c r="F6" s="9"/>
      <c r="G6" s="9"/>
      <c r="H6" s="9"/>
      <c r="I6" s="9"/>
      <c r="J6" s="9"/>
      <c r="K6" s="9"/>
      <c r="L6" s="9"/>
      <c r="M6" s="9"/>
    </row>
    <row r="7" spans="1:13" x14ac:dyDescent="0.25">
      <c r="A7" t="s">
        <v>222</v>
      </c>
      <c r="B7" s="9">
        <v>725</v>
      </c>
      <c r="C7" s="9">
        <v>67</v>
      </c>
      <c r="D7" s="9">
        <v>746</v>
      </c>
      <c r="E7" s="9">
        <v>1538</v>
      </c>
      <c r="F7" s="9"/>
      <c r="G7" s="9"/>
      <c r="H7" s="9"/>
      <c r="I7" s="9"/>
      <c r="J7" s="9"/>
      <c r="K7" s="9"/>
      <c r="L7" s="9"/>
      <c r="M7" s="9"/>
    </row>
    <row r="8" spans="1:13" x14ac:dyDescent="0.25">
      <c r="A8" t="s">
        <v>223</v>
      </c>
      <c r="B8" s="9">
        <v>656</v>
      </c>
      <c r="C8" s="9">
        <v>166</v>
      </c>
      <c r="D8" s="9">
        <v>874</v>
      </c>
      <c r="E8" s="9">
        <v>1696</v>
      </c>
      <c r="F8" s="9"/>
      <c r="G8" s="9"/>
      <c r="H8" s="9"/>
      <c r="I8" s="9"/>
      <c r="J8" s="9"/>
      <c r="K8" s="9"/>
      <c r="L8" s="9"/>
      <c r="M8" s="9"/>
    </row>
    <row r="9" spans="1:13" x14ac:dyDescent="0.25">
      <c r="A9" t="s">
        <v>224</v>
      </c>
      <c r="B9" s="9">
        <v>392</v>
      </c>
      <c r="C9" s="9">
        <v>56</v>
      </c>
      <c r="D9" s="9">
        <v>410</v>
      </c>
      <c r="E9" s="9">
        <v>858</v>
      </c>
      <c r="F9" s="9"/>
      <c r="G9" s="9"/>
      <c r="H9" s="9"/>
      <c r="I9" s="9"/>
      <c r="J9" s="9"/>
      <c r="K9" s="9"/>
      <c r="L9" s="9"/>
      <c r="M9" s="9"/>
    </row>
    <row r="10" spans="1:13" x14ac:dyDescent="0.25">
      <c r="A10" t="s">
        <v>225</v>
      </c>
      <c r="B10" s="9">
        <v>496</v>
      </c>
      <c r="C10" s="9">
        <v>9</v>
      </c>
      <c r="D10" s="9">
        <v>598</v>
      </c>
      <c r="E10" s="9">
        <v>1103</v>
      </c>
      <c r="F10" s="9"/>
      <c r="G10" s="9"/>
      <c r="H10" s="9"/>
      <c r="I10" s="9"/>
      <c r="J10" s="9"/>
      <c r="K10" s="9"/>
      <c r="L10" s="9"/>
      <c r="M10" s="9"/>
    </row>
    <row r="11" spans="1:13" x14ac:dyDescent="0.25">
      <c r="A11" t="s">
        <v>226</v>
      </c>
      <c r="B11" s="9">
        <v>405</v>
      </c>
      <c r="C11" s="9">
        <v>37</v>
      </c>
      <c r="D11" s="9">
        <v>615</v>
      </c>
      <c r="E11" s="9">
        <v>1057</v>
      </c>
      <c r="F11" s="9"/>
      <c r="G11" s="9"/>
      <c r="H11" s="9"/>
      <c r="I11" s="9"/>
      <c r="J11" s="9"/>
      <c r="K11" s="9"/>
      <c r="L11" s="9"/>
      <c r="M11" s="9"/>
    </row>
    <row r="12" spans="1:13" x14ac:dyDescent="0.25">
      <c r="A12" t="s">
        <v>227</v>
      </c>
      <c r="B12" s="9">
        <v>355</v>
      </c>
      <c r="C12" s="9">
        <v>64</v>
      </c>
      <c r="D12" s="9">
        <v>385</v>
      </c>
      <c r="E12" s="9">
        <v>804</v>
      </c>
      <c r="F12" s="9"/>
      <c r="G12" s="9"/>
      <c r="H12" s="9"/>
      <c r="I12" s="9"/>
      <c r="J12" s="9"/>
      <c r="K12" s="9"/>
      <c r="L12" s="9"/>
      <c r="M12" s="9"/>
    </row>
    <row r="13" spans="1:13" x14ac:dyDescent="0.25">
      <c r="A13" t="s">
        <v>228</v>
      </c>
      <c r="B13" s="9">
        <v>368</v>
      </c>
      <c r="C13" s="9">
        <v>97</v>
      </c>
      <c r="D13" s="9">
        <v>426</v>
      </c>
      <c r="E13" s="9">
        <v>891</v>
      </c>
      <c r="F13" s="9"/>
      <c r="G13" s="9"/>
      <c r="H13" s="9"/>
      <c r="I13" s="9"/>
      <c r="J13" s="9"/>
      <c r="K13" s="9"/>
      <c r="L13" s="9"/>
      <c r="M13" s="9"/>
    </row>
    <row r="14" spans="1:13" x14ac:dyDescent="0.25">
      <c r="A14" t="s">
        <v>229</v>
      </c>
      <c r="B14" s="9">
        <v>574</v>
      </c>
      <c r="C14" s="9">
        <v>102</v>
      </c>
      <c r="D14" s="9">
        <v>692</v>
      </c>
      <c r="E14" s="9">
        <v>1368</v>
      </c>
      <c r="F14" s="9"/>
      <c r="G14" s="9"/>
      <c r="H14" s="9"/>
      <c r="I14" s="9"/>
      <c r="J14" s="9"/>
      <c r="K14" s="9"/>
      <c r="L14" s="9"/>
      <c r="M14" s="9"/>
    </row>
    <row r="15" spans="1:13" x14ac:dyDescent="0.25">
      <c r="A15" t="s">
        <v>230</v>
      </c>
      <c r="B15" s="9">
        <v>581</v>
      </c>
      <c r="C15" s="9">
        <v>30</v>
      </c>
      <c r="D15" s="9">
        <v>764</v>
      </c>
      <c r="E15" s="9">
        <v>1375</v>
      </c>
      <c r="F15" s="9"/>
      <c r="G15" s="9"/>
      <c r="H15" s="9"/>
      <c r="I15" s="9"/>
      <c r="J15" s="9"/>
      <c r="K15" s="9"/>
      <c r="L15" s="9"/>
      <c r="M15" s="9"/>
    </row>
    <row r="16" spans="1:13" x14ac:dyDescent="0.25">
      <c r="A16" t="s">
        <v>231</v>
      </c>
      <c r="B16" s="9">
        <v>64</v>
      </c>
      <c r="C16" s="9">
        <v>0</v>
      </c>
      <c r="D16" s="9">
        <v>71</v>
      </c>
      <c r="E16" s="9">
        <v>135</v>
      </c>
      <c r="F16" s="9"/>
      <c r="G16" s="9"/>
      <c r="H16" s="9"/>
      <c r="I16" s="9"/>
      <c r="J16" s="9"/>
      <c r="K16" s="9"/>
      <c r="L16" s="9"/>
      <c r="M16" s="9"/>
    </row>
    <row r="17" spans="1:13" x14ac:dyDescent="0.25">
      <c r="A17" t="s">
        <v>51</v>
      </c>
      <c r="B17" s="9">
        <v>5320</v>
      </c>
      <c r="C17" s="9">
        <v>847</v>
      </c>
      <c r="D17" s="9">
        <v>6533</v>
      </c>
      <c r="E17" s="9">
        <v>12700</v>
      </c>
      <c r="F17" s="9"/>
      <c r="G17" s="9"/>
      <c r="H17" s="9"/>
      <c r="I17" s="9"/>
      <c r="J17" s="9"/>
      <c r="K17" s="9"/>
      <c r="L17" s="9"/>
      <c r="M17" s="9"/>
    </row>
    <row r="18" spans="1:13" x14ac:dyDescent="0.25">
      <c r="B18" s="9"/>
      <c r="C18" s="9"/>
      <c r="D18" s="9"/>
      <c r="E18" s="9"/>
      <c r="F18" s="9"/>
      <c r="G18" s="9"/>
      <c r="H18" s="9"/>
      <c r="I18" s="9"/>
      <c r="J18" s="9"/>
      <c r="K18" s="9"/>
      <c r="L18" s="9"/>
      <c r="M18" s="9"/>
    </row>
    <row r="19" spans="1:13" x14ac:dyDescent="0.25">
      <c r="B19" s="9"/>
      <c r="C19" s="9"/>
      <c r="D19" s="9"/>
      <c r="E19" s="9"/>
      <c r="F19" s="9"/>
      <c r="G19" s="9"/>
      <c r="H19" s="9"/>
      <c r="I19" s="9"/>
      <c r="J19" s="9"/>
      <c r="K19" s="9"/>
      <c r="L19" s="9"/>
      <c r="M19" s="9"/>
    </row>
    <row r="20" spans="1:13" x14ac:dyDescent="0.25">
      <c r="B20" s="9"/>
      <c r="C20" s="9"/>
      <c r="D20" s="9"/>
      <c r="E20" s="9"/>
      <c r="F20" s="9"/>
      <c r="G20" s="9"/>
      <c r="H20" s="9"/>
      <c r="I20" s="9"/>
      <c r="J20" s="9"/>
      <c r="K20" s="9"/>
      <c r="L20" s="9"/>
      <c r="M20" s="9"/>
    </row>
    <row r="21" spans="1:13" x14ac:dyDescent="0.25">
      <c r="B21" s="9"/>
      <c r="C21" s="9"/>
      <c r="D21" s="9"/>
      <c r="E21" s="9"/>
      <c r="F21" s="9"/>
      <c r="G21" s="9"/>
      <c r="H21" s="9"/>
      <c r="I21" s="9"/>
      <c r="J21" s="9"/>
      <c r="K21" s="9"/>
      <c r="L21" s="9"/>
      <c r="M21" s="9"/>
    </row>
  </sheetData>
  <pageMargins left="0.7" right="0.7" top="0.75" bottom="0.75" header="0.3" footer="0.3"/>
  <pageSetup paperSize="9" fitToHeight="0" orientation="landscape"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8"/>
  <sheetViews>
    <sheetView topLeftCell="A4" workbookViewId="0"/>
  </sheetViews>
  <sheetFormatPr defaultColWidth="10.90625" defaultRowHeight="15" x14ac:dyDescent="0.25"/>
  <cols>
    <col min="1" max="1" width="33.7265625" customWidth="1"/>
    <col min="2" max="11" width="9.7265625" customWidth="1"/>
  </cols>
  <sheetData>
    <row r="1" spans="1:13" ht="19.2" x14ac:dyDescent="0.35">
      <c r="A1" s="2" t="s">
        <v>33</v>
      </c>
    </row>
    <row r="2" spans="1:13" x14ac:dyDescent="0.25">
      <c r="A2" t="s">
        <v>48</v>
      </c>
    </row>
    <row r="3" spans="1:13" x14ac:dyDescent="0.25">
      <c r="A3" t="s">
        <v>232</v>
      </c>
    </row>
    <row r="4" spans="1:13" ht="46.95" customHeight="1" x14ac:dyDescent="0.3">
      <c r="A4" s="8" t="s">
        <v>233</v>
      </c>
      <c r="B4" s="7" t="s">
        <v>68</v>
      </c>
      <c r="C4" s="7" t="s">
        <v>69</v>
      </c>
      <c r="D4" s="7" t="s">
        <v>70</v>
      </c>
      <c r="E4" s="7" t="s">
        <v>51</v>
      </c>
    </row>
    <row r="5" spans="1:13" x14ac:dyDescent="0.25">
      <c r="A5" t="s">
        <v>234</v>
      </c>
      <c r="B5" s="9">
        <v>212</v>
      </c>
      <c r="C5" s="9">
        <v>50</v>
      </c>
      <c r="D5" s="9">
        <v>264</v>
      </c>
      <c r="E5" s="9">
        <v>526</v>
      </c>
      <c r="F5" s="9"/>
      <c r="G5" s="9"/>
      <c r="H5" s="9"/>
      <c r="I5" s="9"/>
      <c r="J5" s="9"/>
      <c r="K5" s="9"/>
      <c r="L5" s="9"/>
      <c r="M5" s="9"/>
    </row>
    <row r="6" spans="1:13" x14ac:dyDescent="0.25">
      <c r="A6" t="s">
        <v>235</v>
      </c>
      <c r="B6" s="9">
        <v>233</v>
      </c>
      <c r="C6" s="9">
        <v>73</v>
      </c>
      <c r="D6" s="9">
        <v>332</v>
      </c>
      <c r="E6" s="9">
        <v>638</v>
      </c>
      <c r="F6" s="9"/>
      <c r="G6" s="9"/>
      <c r="H6" s="9"/>
      <c r="I6" s="9"/>
      <c r="J6" s="9"/>
      <c r="K6" s="9"/>
      <c r="L6" s="9"/>
      <c r="M6" s="9"/>
    </row>
    <row r="7" spans="1:13" x14ac:dyDescent="0.25">
      <c r="A7" t="s">
        <v>236</v>
      </c>
      <c r="B7" s="9">
        <v>167</v>
      </c>
      <c r="C7" s="9">
        <v>24</v>
      </c>
      <c r="D7" s="9">
        <v>191</v>
      </c>
      <c r="E7" s="9">
        <v>382</v>
      </c>
      <c r="F7" s="9"/>
      <c r="G7" s="9"/>
      <c r="H7" s="9"/>
      <c r="I7" s="9"/>
      <c r="J7" s="9"/>
      <c r="K7" s="9"/>
      <c r="L7" s="9"/>
      <c r="M7" s="9"/>
    </row>
    <row r="8" spans="1:13" x14ac:dyDescent="0.25">
      <c r="A8" t="s">
        <v>237</v>
      </c>
      <c r="B8" s="9">
        <v>219</v>
      </c>
      <c r="C8" s="9">
        <v>72</v>
      </c>
      <c r="D8" s="9">
        <v>289</v>
      </c>
      <c r="E8" s="9">
        <v>580</v>
      </c>
      <c r="F8" s="9"/>
      <c r="G8" s="9"/>
      <c r="H8" s="9"/>
      <c r="I8" s="9"/>
      <c r="J8" s="9"/>
      <c r="K8" s="9"/>
      <c r="L8" s="9"/>
      <c r="M8" s="9"/>
    </row>
    <row r="9" spans="1:13" x14ac:dyDescent="0.25">
      <c r="A9" t="s">
        <v>238</v>
      </c>
      <c r="B9" s="9">
        <v>229</v>
      </c>
      <c r="C9" s="9">
        <v>71</v>
      </c>
      <c r="D9" s="9">
        <v>298</v>
      </c>
      <c r="E9" s="9">
        <v>598</v>
      </c>
      <c r="F9" s="9"/>
      <c r="G9" s="9"/>
      <c r="H9" s="9"/>
      <c r="I9" s="9"/>
      <c r="J9" s="9"/>
      <c r="K9" s="9"/>
      <c r="L9" s="9"/>
      <c r="M9" s="9"/>
    </row>
    <row r="10" spans="1:13" x14ac:dyDescent="0.25">
      <c r="A10" t="s">
        <v>239</v>
      </c>
      <c r="B10" s="9">
        <v>283</v>
      </c>
      <c r="C10" s="9">
        <v>23</v>
      </c>
      <c r="D10" s="9">
        <v>338</v>
      </c>
      <c r="E10" s="9">
        <v>644</v>
      </c>
      <c r="F10" s="9"/>
      <c r="G10" s="9"/>
      <c r="H10" s="9"/>
      <c r="I10" s="9"/>
      <c r="J10" s="9"/>
      <c r="K10" s="9"/>
      <c r="L10" s="9"/>
      <c r="M10" s="9"/>
    </row>
    <row r="11" spans="1:13" x14ac:dyDescent="0.25">
      <c r="A11" t="s">
        <v>240</v>
      </c>
      <c r="B11" s="9">
        <v>418</v>
      </c>
      <c r="C11" s="9">
        <v>55</v>
      </c>
      <c r="D11" s="9">
        <v>538</v>
      </c>
      <c r="E11" s="9">
        <v>1011</v>
      </c>
      <c r="F11" s="9"/>
      <c r="G11" s="9"/>
      <c r="H11" s="9"/>
      <c r="I11" s="9"/>
      <c r="J11" s="9"/>
      <c r="K11" s="9"/>
      <c r="L11" s="9"/>
      <c r="M11" s="9"/>
    </row>
    <row r="12" spans="1:13" x14ac:dyDescent="0.25">
      <c r="A12" t="s">
        <v>241</v>
      </c>
      <c r="B12" s="9">
        <v>329</v>
      </c>
      <c r="C12" s="9">
        <v>5</v>
      </c>
      <c r="D12" s="9">
        <v>374</v>
      </c>
      <c r="E12" s="9">
        <v>708</v>
      </c>
      <c r="F12" s="9"/>
      <c r="G12" s="9"/>
      <c r="H12" s="9"/>
      <c r="I12" s="9"/>
      <c r="J12" s="9"/>
      <c r="K12" s="9"/>
      <c r="L12" s="9"/>
      <c r="M12" s="9"/>
    </row>
    <row r="13" spans="1:13" x14ac:dyDescent="0.25">
      <c r="A13" t="s">
        <v>242</v>
      </c>
      <c r="B13" s="9">
        <v>311</v>
      </c>
      <c r="C13" s="9">
        <v>41</v>
      </c>
      <c r="D13" s="9">
        <v>357</v>
      </c>
      <c r="E13" s="9">
        <v>709</v>
      </c>
      <c r="F13" s="9"/>
      <c r="G13" s="9"/>
      <c r="H13" s="9"/>
      <c r="I13" s="9"/>
      <c r="J13" s="9"/>
      <c r="K13" s="9"/>
      <c r="L13" s="9"/>
      <c r="M13" s="9"/>
    </row>
    <row r="14" spans="1:13" x14ac:dyDescent="0.25">
      <c r="A14" t="s">
        <v>229</v>
      </c>
      <c r="B14" s="9">
        <v>376</v>
      </c>
      <c r="C14" s="9">
        <v>63</v>
      </c>
      <c r="D14" s="9">
        <v>464</v>
      </c>
      <c r="E14" s="9">
        <v>903</v>
      </c>
      <c r="F14" s="9"/>
      <c r="G14" s="9"/>
      <c r="H14" s="9"/>
      <c r="I14" s="9"/>
      <c r="J14" s="9"/>
      <c r="K14" s="9"/>
      <c r="L14" s="9"/>
      <c r="M14" s="9"/>
    </row>
    <row r="15" spans="1:13" x14ac:dyDescent="0.25">
      <c r="A15" t="s">
        <v>243</v>
      </c>
      <c r="B15" s="9">
        <v>369</v>
      </c>
      <c r="C15" s="9">
        <v>12</v>
      </c>
      <c r="D15" s="9">
        <v>438</v>
      </c>
      <c r="E15" s="9">
        <v>819</v>
      </c>
      <c r="F15" s="9"/>
      <c r="G15" s="9"/>
      <c r="H15" s="9"/>
      <c r="I15" s="9"/>
      <c r="J15" s="9"/>
      <c r="K15" s="9"/>
      <c r="L15" s="9"/>
      <c r="M15" s="9"/>
    </row>
    <row r="16" spans="1:13" x14ac:dyDescent="0.25">
      <c r="A16" t="s">
        <v>244</v>
      </c>
      <c r="B16" s="9">
        <v>306</v>
      </c>
      <c r="C16" s="9">
        <v>71</v>
      </c>
      <c r="D16" s="9">
        <v>284</v>
      </c>
      <c r="E16" s="9">
        <v>661</v>
      </c>
      <c r="F16" s="9"/>
      <c r="G16" s="9"/>
      <c r="H16" s="9"/>
      <c r="I16" s="9"/>
      <c r="J16" s="9"/>
      <c r="K16" s="9"/>
      <c r="L16" s="9"/>
      <c r="M16" s="9"/>
    </row>
    <row r="17" spans="1:13" x14ac:dyDescent="0.25">
      <c r="A17" t="s">
        <v>245</v>
      </c>
      <c r="B17" s="9">
        <v>162</v>
      </c>
      <c r="C17" s="9">
        <v>57</v>
      </c>
      <c r="D17" s="9">
        <v>248</v>
      </c>
      <c r="E17" s="9">
        <v>467</v>
      </c>
      <c r="F17" s="9"/>
      <c r="G17" s="9"/>
      <c r="H17" s="9"/>
      <c r="I17" s="9"/>
      <c r="J17" s="9"/>
      <c r="K17" s="9"/>
      <c r="L17" s="9"/>
      <c r="M17" s="9"/>
    </row>
    <row r="18" spans="1:13" x14ac:dyDescent="0.25">
      <c r="A18" t="s">
        <v>246</v>
      </c>
      <c r="B18" s="9">
        <v>276</v>
      </c>
      <c r="C18" s="9">
        <v>89</v>
      </c>
      <c r="D18" s="9">
        <v>365</v>
      </c>
      <c r="E18" s="9">
        <v>730</v>
      </c>
      <c r="F18" s="9"/>
      <c r="G18" s="9"/>
      <c r="H18" s="9"/>
      <c r="I18" s="9"/>
      <c r="J18" s="9"/>
      <c r="K18" s="9"/>
      <c r="L18" s="9"/>
      <c r="M18" s="9"/>
    </row>
    <row r="19" spans="1:13" x14ac:dyDescent="0.25">
      <c r="A19" t="s">
        <v>247</v>
      </c>
      <c r="B19" s="9">
        <v>365</v>
      </c>
      <c r="C19" s="9">
        <v>11</v>
      </c>
      <c r="D19" s="9">
        <v>479</v>
      </c>
      <c r="E19" s="9">
        <v>855</v>
      </c>
      <c r="F19" s="9"/>
      <c r="G19" s="9"/>
      <c r="H19" s="9"/>
      <c r="I19" s="9"/>
      <c r="J19" s="9"/>
      <c r="K19" s="9"/>
      <c r="L19" s="9"/>
      <c r="M19" s="9"/>
    </row>
    <row r="20" spans="1:13" x14ac:dyDescent="0.25">
      <c r="A20" t="s">
        <v>248</v>
      </c>
      <c r="B20" s="9">
        <v>266</v>
      </c>
      <c r="C20" s="9">
        <v>62</v>
      </c>
      <c r="D20" s="9">
        <v>353</v>
      </c>
      <c r="E20" s="9">
        <v>681</v>
      </c>
      <c r="F20" s="9"/>
      <c r="G20" s="9"/>
      <c r="H20" s="9"/>
      <c r="I20" s="9"/>
      <c r="J20" s="9"/>
      <c r="K20" s="9"/>
      <c r="L20" s="9"/>
      <c r="M20" s="9"/>
    </row>
    <row r="21" spans="1:13" x14ac:dyDescent="0.25">
      <c r="A21" t="s">
        <v>249</v>
      </c>
      <c r="B21" s="9">
        <v>381</v>
      </c>
      <c r="C21" s="9">
        <v>37</v>
      </c>
      <c r="D21" s="9">
        <v>339</v>
      </c>
      <c r="E21" s="9">
        <v>757</v>
      </c>
      <c r="F21" s="9"/>
      <c r="G21" s="9"/>
      <c r="H21" s="9"/>
      <c r="I21" s="9"/>
      <c r="J21" s="9"/>
      <c r="K21" s="9"/>
      <c r="L21" s="9"/>
      <c r="M21" s="9"/>
    </row>
    <row r="22" spans="1:13" x14ac:dyDescent="0.25">
      <c r="A22" t="s">
        <v>250</v>
      </c>
      <c r="B22" s="9">
        <v>354</v>
      </c>
      <c r="C22" s="9">
        <v>31</v>
      </c>
      <c r="D22" s="9">
        <v>511</v>
      </c>
      <c r="E22" s="9">
        <v>896</v>
      </c>
      <c r="F22" s="9"/>
      <c r="G22" s="9"/>
      <c r="H22" s="9"/>
      <c r="I22" s="9"/>
      <c r="J22" s="9"/>
      <c r="K22" s="9"/>
      <c r="L22" s="9"/>
      <c r="M22" s="9"/>
    </row>
    <row r="23" spans="1:13" x14ac:dyDescent="0.25">
      <c r="A23" t="s">
        <v>231</v>
      </c>
      <c r="B23" s="9">
        <v>64</v>
      </c>
      <c r="C23" s="9">
        <v>0</v>
      </c>
      <c r="D23" s="9">
        <v>71</v>
      </c>
      <c r="E23" s="9">
        <v>135</v>
      </c>
      <c r="F23" s="9"/>
      <c r="G23" s="9"/>
      <c r="H23" s="9"/>
      <c r="I23" s="9"/>
      <c r="J23" s="9"/>
      <c r="K23" s="9"/>
      <c r="L23" s="9"/>
      <c r="M23" s="9"/>
    </row>
    <row r="24" spans="1:13" x14ac:dyDescent="0.25">
      <c r="A24" t="s">
        <v>51</v>
      </c>
      <c r="B24" s="9">
        <v>5320</v>
      </c>
      <c r="C24" s="9">
        <v>847</v>
      </c>
      <c r="D24" s="9">
        <v>6533</v>
      </c>
      <c r="E24" s="9">
        <v>12700</v>
      </c>
      <c r="F24" s="9"/>
      <c r="G24" s="9"/>
      <c r="H24" s="9"/>
      <c r="I24" s="9"/>
      <c r="J24" s="9"/>
      <c r="K24" s="9"/>
      <c r="L24" s="9"/>
      <c r="M24" s="9"/>
    </row>
    <row r="25" spans="1:13" x14ac:dyDescent="0.25">
      <c r="B25" s="9"/>
      <c r="C25" s="9"/>
      <c r="D25" s="9"/>
      <c r="E25" s="9"/>
      <c r="F25" s="9"/>
      <c r="G25" s="9"/>
      <c r="H25" s="9"/>
      <c r="I25" s="9"/>
      <c r="J25" s="9"/>
      <c r="K25" s="9"/>
      <c r="L25" s="9"/>
      <c r="M25" s="9"/>
    </row>
    <row r="26" spans="1:13" x14ac:dyDescent="0.25">
      <c r="B26" s="9"/>
      <c r="C26" s="9"/>
      <c r="D26" s="9"/>
      <c r="E26" s="9"/>
      <c r="F26" s="9"/>
      <c r="G26" s="9"/>
      <c r="H26" s="9"/>
      <c r="I26" s="9"/>
      <c r="J26" s="9"/>
      <c r="K26" s="9"/>
      <c r="L26" s="9"/>
      <c r="M26" s="9"/>
    </row>
    <row r="27" spans="1:13" x14ac:dyDescent="0.25">
      <c r="B27" s="9"/>
      <c r="C27" s="9"/>
      <c r="D27" s="9"/>
      <c r="E27" s="9"/>
      <c r="F27" s="9"/>
      <c r="G27" s="9"/>
      <c r="H27" s="9"/>
      <c r="I27" s="9"/>
      <c r="J27" s="9"/>
      <c r="K27" s="9"/>
      <c r="L27" s="9"/>
      <c r="M27" s="9"/>
    </row>
    <row r="28" spans="1:13" x14ac:dyDescent="0.25">
      <c r="B28" s="9"/>
      <c r="C28" s="9"/>
      <c r="D28" s="9"/>
      <c r="E28" s="9"/>
      <c r="F28" s="9"/>
      <c r="G28" s="9"/>
      <c r="H28" s="9"/>
      <c r="I28" s="9"/>
      <c r="J28" s="9"/>
      <c r="K28" s="9"/>
      <c r="L28" s="9"/>
      <c r="M28" s="9"/>
    </row>
  </sheetData>
  <pageMargins left="0.7" right="0.7" top="0.75" bottom="0.75" header="0.3" footer="0.3"/>
  <pageSetup paperSize="9" fitToHeight="0" orientation="landscape"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0"/>
  <sheetViews>
    <sheetView workbookViewId="0"/>
  </sheetViews>
  <sheetFormatPr defaultColWidth="10.90625" defaultRowHeight="15" x14ac:dyDescent="0.25"/>
  <cols>
    <col min="1" max="1" width="18.7265625" customWidth="1"/>
    <col min="2" max="7" width="11.7265625" customWidth="1"/>
    <col min="8" max="8" width="14.7265625" customWidth="1"/>
    <col min="9" max="11" width="11.7265625" customWidth="1"/>
    <col min="12" max="12" width="14.7265625" customWidth="1"/>
  </cols>
  <sheetData>
    <row r="1" spans="1:13" ht="19.2" x14ac:dyDescent="0.35">
      <c r="A1" s="2" t="s">
        <v>35</v>
      </c>
    </row>
    <row r="2" spans="1:13" x14ac:dyDescent="0.25">
      <c r="A2" t="s">
        <v>48</v>
      </c>
    </row>
    <row r="3" spans="1:13" x14ac:dyDescent="0.25">
      <c r="A3" t="s">
        <v>251</v>
      </c>
    </row>
    <row r="4" spans="1:13" ht="46.95" customHeight="1" x14ac:dyDescent="0.3">
      <c r="A4" s="8" t="s">
        <v>252</v>
      </c>
      <c r="B4" s="7" t="s">
        <v>253</v>
      </c>
      <c r="C4" s="7" t="s">
        <v>254</v>
      </c>
      <c r="D4" s="7" t="s">
        <v>255</v>
      </c>
      <c r="E4" s="7" t="s">
        <v>256</v>
      </c>
      <c r="F4" s="7" t="s">
        <v>257</v>
      </c>
      <c r="G4" s="7" t="s">
        <v>51</v>
      </c>
      <c r="H4" s="7" t="s">
        <v>258</v>
      </c>
      <c r="I4" s="7" t="s">
        <v>259</v>
      </c>
      <c r="J4" s="7" t="s">
        <v>260</v>
      </c>
      <c r="K4" s="7" t="s">
        <v>261</v>
      </c>
      <c r="L4" s="7" t="s">
        <v>262</v>
      </c>
    </row>
    <row r="5" spans="1:13" x14ac:dyDescent="0.25">
      <c r="A5" t="s">
        <v>68</v>
      </c>
      <c r="B5" s="9">
        <v>1081</v>
      </c>
      <c r="C5" s="9">
        <v>1275</v>
      </c>
      <c r="D5" s="9">
        <v>1238</v>
      </c>
      <c r="E5" s="9">
        <v>1029</v>
      </c>
      <c r="F5" s="9">
        <v>633</v>
      </c>
      <c r="G5" s="9">
        <v>5256</v>
      </c>
      <c r="H5" s="9">
        <v>21</v>
      </c>
      <c r="I5" s="9">
        <v>24</v>
      </c>
      <c r="J5" s="9">
        <v>24</v>
      </c>
      <c r="K5" s="9">
        <v>20</v>
      </c>
      <c r="L5" s="9">
        <v>12</v>
      </c>
      <c r="M5" s="9"/>
    </row>
    <row r="6" spans="1:13" x14ac:dyDescent="0.25">
      <c r="A6" t="s">
        <v>263</v>
      </c>
      <c r="B6" s="9">
        <v>1376</v>
      </c>
      <c r="C6" s="9">
        <v>1731</v>
      </c>
      <c r="D6" s="9">
        <v>1743</v>
      </c>
      <c r="E6" s="9">
        <v>1523</v>
      </c>
      <c r="F6" s="9">
        <v>936</v>
      </c>
      <c r="G6" s="9">
        <v>7309</v>
      </c>
      <c r="H6" s="9">
        <v>19</v>
      </c>
      <c r="I6" s="9">
        <v>24</v>
      </c>
      <c r="J6" s="9">
        <v>24</v>
      </c>
      <c r="K6" s="9">
        <v>21</v>
      </c>
      <c r="L6" s="9">
        <v>13</v>
      </c>
      <c r="M6" s="9"/>
    </row>
    <row r="7" spans="1:13" x14ac:dyDescent="0.25">
      <c r="B7" s="9"/>
      <c r="C7" s="9"/>
      <c r="D7" s="9"/>
      <c r="E7" s="9"/>
      <c r="F7" s="9"/>
      <c r="G7" s="9"/>
      <c r="H7" s="9"/>
      <c r="I7" s="9"/>
      <c r="J7" s="9"/>
      <c r="K7" s="9"/>
      <c r="L7" s="9"/>
      <c r="M7" s="9"/>
    </row>
    <row r="8" spans="1:13" x14ac:dyDescent="0.25">
      <c r="B8" s="9"/>
      <c r="C8" s="9"/>
      <c r="D8" s="9"/>
      <c r="E8" s="9"/>
      <c r="F8" s="9"/>
      <c r="G8" s="9"/>
      <c r="H8" s="9"/>
      <c r="I8" s="9"/>
      <c r="J8" s="9"/>
      <c r="K8" s="9"/>
      <c r="L8" s="9"/>
      <c r="M8" s="9"/>
    </row>
    <row r="9" spans="1:13" x14ac:dyDescent="0.25">
      <c r="B9" s="9"/>
      <c r="C9" s="9"/>
      <c r="D9" s="9"/>
      <c r="E9" s="9"/>
      <c r="F9" s="9"/>
      <c r="G9" s="9"/>
      <c r="H9" s="9"/>
      <c r="I9" s="9"/>
      <c r="J9" s="9"/>
      <c r="K9" s="9"/>
      <c r="L9" s="9"/>
      <c r="M9" s="9"/>
    </row>
    <row r="10" spans="1:13" x14ac:dyDescent="0.25">
      <c r="B10" s="9"/>
      <c r="C10" s="9"/>
      <c r="D10" s="9"/>
      <c r="E10" s="9"/>
      <c r="F10" s="9"/>
      <c r="G10" s="9"/>
      <c r="H10" s="9"/>
      <c r="I10" s="9"/>
      <c r="J10" s="9"/>
      <c r="K10" s="9"/>
      <c r="L10" s="9"/>
      <c r="M10" s="9"/>
    </row>
  </sheetData>
  <pageMargins left="0.7" right="0.7" top="0.75" bottom="0.75" header="0.3" footer="0.3"/>
  <pageSetup paperSize="9" scale="71" fitToHeight="0" orientation="landscape"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9"/>
  <sheetViews>
    <sheetView workbookViewId="0"/>
  </sheetViews>
  <sheetFormatPr defaultColWidth="10.90625" defaultRowHeight="15" x14ac:dyDescent="0.25"/>
  <cols>
    <col min="12" max="12" width="8.7265625" customWidth="1"/>
  </cols>
  <sheetData>
    <row r="1" spans="1:13" ht="19.2" x14ac:dyDescent="0.35">
      <c r="A1" s="2" t="s">
        <v>37</v>
      </c>
    </row>
    <row r="2" spans="1:13" x14ac:dyDescent="0.25">
      <c r="A2" t="s">
        <v>83</v>
      </c>
    </row>
    <row r="3" spans="1:13" ht="30" customHeight="1" x14ac:dyDescent="0.3">
      <c r="A3" s="3" t="s">
        <v>264</v>
      </c>
    </row>
    <row r="4" spans="1:13" ht="49.95" customHeight="1" x14ac:dyDescent="0.3">
      <c r="A4" s="8" t="s">
        <v>102</v>
      </c>
      <c r="B4" s="7" t="s">
        <v>86</v>
      </c>
      <c r="C4" s="7" t="s">
        <v>87</v>
      </c>
      <c r="D4" s="7" t="s">
        <v>73</v>
      </c>
      <c r="E4" s="7" t="s">
        <v>88</v>
      </c>
      <c r="F4" s="7" t="s">
        <v>89</v>
      </c>
      <c r="G4" s="7" t="s">
        <v>76</v>
      </c>
      <c r="H4" s="7" t="s">
        <v>90</v>
      </c>
      <c r="I4" s="7" t="s">
        <v>91</v>
      </c>
      <c r="J4" s="7" t="s">
        <v>79</v>
      </c>
      <c r="K4" s="7" t="s">
        <v>92</v>
      </c>
      <c r="L4" s="7" t="s">
        <v>93</v>
      </c>
      <c r="M4" s="7" t="s">
        <v>51</v>
      </c>
    </row>
    <row r="5" spans="1:13" x14ac:dyDescent="0.25">
      <c r="A5" t="s">
        <v>105</v>
      </c>
      <c r="B5" s="9">
        <v>137</v>
      </c>
      <c r="C5" s="9">
        <v>1589</v>
      </c>
      <c r="D5" s="9">
        <v>1726</v>
      </c>
      <c r="E5" s="9">
        <v>34</v>
      </c>
      <c r="F5" s="9">
        <v>1053</v>
      </c>
      <c r="G5" s="9">
        <v>1087</v>
      </c>
      <c r="H5" s="9">
        <v>169</v>
      </c>
      <c r="I5" s="9">
        <v>2327</v>
      </c>
      <c r="J5" s="9">
        <v>2496</v>
      </c>
      <c r="K5" s="9">
        <v>340</v>
      </c>
      <c r="L5" s="9">
        <v>4969</v>
      </c>
      <c r="M5" s="9">
        <v>5309</v>
      </c>
    </row>
    <row r="6" spans="1:13" x14ac:dyDescent="0.25">
      <c r="A6" t="s">
        <v>106</v>
      </c>
      <c r="B6" s="9">
        <v>143</v>
      </c>
      <c r="C6" s="9">
        <v>1522</v>
      </c>
      <c r="D6" s="9">
        <v>1665</v>
      </c>
      <c r="E6" s="9">
        <v>28</v>
      </c>
      <c r="F6" s="9">
        <v>974</v>
      </c>
      <c r="G6" s="9">
        <v>1002</v>
      </c>
      <c r="H6" s="9">
        <v>180</v>
      </c>
      <c r="I6" s="9">
        <v>2333</v>
      </c>
      <c r="J6" s="9">
        <v>2513</v>
      </c>
      <c r="K6" s="9">
        <v>351</v>
      </c>
      <c r="L6" s="9">
        <v>4829</v>
      </c>
      <c r="M6" s="9">
        <v>5180</v>
      </c>
    </row>
    <row r="7" spans="1:13" x14ac:dyDescent="0.25">
      <c r="A7" t="s">
        <v>107</v>
      </c>
      <c r="B7" s="9">
        <v>156</v>
      </c>
      <c r="C7" s="9">
        <v>1326</v>
      </c>
      <c r="D7" s="9">
        <v>1482</v>
      </c>
      <c r="E7" s="9">
        <v>24</v>
      </c>
      <c r="F7" s="9">
        <v>842</v>
      </c>
      <c r="G7" s="9">
        <v>866</v>
      </c>
      <c r="H7" s="9">
        <v>174</v>
      </c>
      <c r="I7" s="9">
        <v>2191</v>
      </c>
      <c r="J7" s="9">
        <v>2365</v>
      </c>
      <c r="K7" s="9">
        <v>354</v>
      </c>
      <c r="L7" s="9">
        <v>4359</v>
      </c>
      <c r="M7" s="9">
        <v>4713</v>
      </c>
    </row>
    <row r="8" spans="1:13" x14ac:dyDescent="0.25">
      <c r="A8" t="s">
        <v>108</v>
      </c>
      <c r="B8" s="9">
        <v>156</v>
      </c>
      <c r="C8" s="9">
        <v>1264</v>
      </c>
      <c r="D8" s="9">
        <v>1420</v>
      </c>
      <c r="E8" s="9">
        <v>22</v>
      </c>
      <c r="F8" s="9">
        <v>791</v>
      </c>
      <c r="G8" s="9">
        <v>813</v>
      </c>
      <c r="H8" s="9">
        <v>155</v>
      </c>
      <c r="I8" s="9">
        <v>2095</v>
      </c>
      <c r="J8" s="9">
        <v>2250</v>
      </c>
      <c r="K8" s="9">
        <v>333</v>
      </c>
      <c r="L8" s="9">
        <v>4150</v>
      </c>
      <c r="M8" s="9">
        <v>4483</v>
      </c>
    </row>
    <row r="9" spans="1:13" x14ac:dyDescent="0.25">
      <c r="A9" t="s">
        <v>109</v>
      </c>
      <c r="B9" s="9">
        <v>146</v>
      </c>
      <c r="C9" s="9">
        <v>1545</v>
      </c>
      <c r="D9" s="9">
        <v>1691</v>
      </c>
      <c r="E9" s="9">
        <v>23</v>
      </c>
      <c r="F9" s="9">
        <v>809</v>
      </c>
      <c r="G9" s="9">
        <v>832</v>
      </c>
      <c r="H9" s="9">
        <v>125</v>
      </c>
      <c r="I9" s="9">
        <v>2527</v>
      </c>
      <c r="J9" s="9">
        <v>2652</v>
      </c>
      <c r="K9" s="9">
        <v>294</v>
      </c>
      <c r="L9" s="9">
        <v>4881</v>
      </c>
      <c r="M9" s="9">
        <v>5175</v>
      </c>
    </row>
    <row r="10" spans="1:13" x14ac:dyDescent="0.25">
      <c r="A10" t="s">
        <v>110</v>
      </c>
      <c r="B10" s="9">
        <v>217</v>
      </c>
      <c r="C10" s="9">
        <v>1623</v>
      </c>
      <c r="D10" s="9">
        <v>1840</v>
      </c>
      <c r="E10" s="9">
        <v>22</v>
      </c>
      <c r="F10" s="9">
        <v>789</v>
      </c>
      <c r="G10" s="9">
        <v>811</v>
      </c>
      <c r="H10" s="9">
        <v>116</v>
      </c>
      <c r="I10" s="9">
        <v>2621</v>
      </c>
      <c r="J10" s="9">
        <v>2737</v>
      </c>
      <c r="K10" s="9">
        <v>355</v>
      </c>
      <c r="L10" s="9">
        <v>5033</v>
      </c>
      <c r="M10" s="9">
        <v>5388</v>
      </c>
    </row>
    <row r="11" spans="1:13" x14ac:dyDescent="0.25">
      <c r="A11" t="s">
        <v>111</v>
      </c>
      <c r="B11" s="9">
        <v>267</v>
      </c>
      <c r="C11" s="9">
        <v>1840</v>
      </c>
      <c r="D11" s="9">
        <v>2107</v>
      </c>
      <c r="E11" s="9">
        <v>23</v>
      </c>
      <c r="F11" s="9">
        <v>739</v>
      </c>
      <c r="G11" s="9">
        <v>762</v>
      </c>
      <c r="H11" s="9">
        <v>157</v>
      </c>
      <c r="I11" s="9">
        <v>2712</v>
      </c>
      <c r="J11" s="9">
        <v>2869</v>
      </c>
      <c r="K11" s="9">
        <v>447</v>
      </c>
      <c r="L11" s="9">
        <v>5291</v>
      </c>
      <c r="M11" s="9">
        <v>5738</v>
      </c>
    </row>
    <row r="12" spans="1:13" x14ac:dyDescent="0.25">
      <c r="A12" t="s">
        <v>112</v>
      </c>
      <c r="B12" s="9">
        <v>281</v>
      </c>
      <c r="C12" s="9">
        <v>1733</v>
      </c>
      <c r="D12" s="9">
        <v>2014</v>
      </c>
      <c r="E12" s="9">
        <v>24</v>
      </c>
      <c r="F12" s="9">
        <v>691</v>
      </c>
      <c r="G12" s="9">
        <v>715</v>
      </c>
      <c r="H12" s="9">
        <v>150</v>
      </c>
      <c r="I12" s="9">
        <v>2590</v>
      </c>
      <c r="J12" s="9">
        <v>2740</v>
      </c>
      <c r="K12" s="9">
        <v>455</v>
      </c>
      <c r="L12" s="9">
        <v>5014</v>
      </c>
      <c r="M12" s="9">
        <v>5469</v>
      </c>
    </row>
    <row r="13" spans="1:13" x14ac:dyDescent="0.25">
      <c r="A13" t="s">
        <v>113</v>
      </c>
      <c r="B13" s="9">
        <v>257</v>
      </c>
      <c r="C13" s="9">
        <v>2591</v>
      </c>
      <c r="D13" s="9">
        <v>2848</v>
      </c>
      <c r="E13" s="9">
        <v>22</v>
      </c>
      <c r="F13" s="9">
        <v>720</v>
      </c>
      <c r="G13" s="9">
        <v>742</v>
      </c>
      <c r="H13" s="9">
        <v>137</v>
      </c>
      <c r="I13" s="9">
        <v>3285</v>
      </c>
      <c r="J13" s="9">
        <v>3422</v>
      </c>
      <c r="K13" s="9">
        <v>416</v>
      </c>
      <c r="L13" s="9">
        <v>6596</v>
      </c>
      <c r="M13" s="9">
        <v>7012</v>
      </c>
    </row>
    <row r="14" spans="1:13" x14ac:dyDescent="0.25">
      <c r="A14" t="s">
        <v>114</v>
      </c>
      <c r="B14" s="9">
        <v>237</v>
      </c>
      <c r="C14" s="9">
        <v>2571</v>
      </c>
      <c r="D14" s="9">
        <v>2808</v>
      </c>
      <c r="E14" s="9">
        <v>19</v>
      </c>
      <c r="F14" s="9">
        <v>628</v>
      </c>
      <c r="G14" s="9">
        <v>647</v>
      </c>
      <c r="H14" s="9">
        <v>119</v>
      </c>
      <c r="I14" s="9">
        <v>3219</v>
      </c>
      <c r="J14" s="9">
        <v>3338</v>
      </c>
      <c r="K14" s="9">
        <v>375</v>
      </c>
      <c r="L14" s="9">
        <v>6418</v>
      </c>
      <c r="M14" s="9">
        <v>6793</v>
      </c>
    </row>
    <row r="15" spans="1:13" x14ac:dyDescent="0.25">
      <c r="A15" t="s">
        <v>115</v>
      </c>
      <c r="B15" s="9">
        <v>399</v>
      </c>
      <c r="C15" s="9">
        <v>2720</v>
      </c>
      <c r="D15" s="9">
        <v>3119</v>
      </c>
      <c r="E15" s="9">
        <v>20</v>
      </c>
      <c r="F15" s="9">
        <v>570</v>
      </c>
      <c r="G15" s="9">
        <v>590</v>
      </c>
      <c r="H15" s="9">
        <v>196</v>
      </c>
      <c r="I15" s="9">
        <v>3265</v>
      </c>
      <c r="J15" s="9">
        <v>3461</v>
      </c>
      <c r="K15" s="9">
        <v>615</v>
      </c>
      <c r="L15" s="9">
        <v>6555</v>
      </c>
      <c r="M15" s="9">
        <v>7170</v>
      </c>
    </row>
    <row r="16" spans="1:13" x14ac:dyDescent="0.25">
      <c r="A16" t="s">
        <v>116</v>
      </c>
      <c r="B16" s="9">
        <v>360</v>
      </c>
      <c r="C16" s="9">
        <v>2556</v>
      </c>
      <c r="D16" s="9">
        <v>2916</v>
      </c>
      <c r="E16" s="9">
        <v>18</v>
      </c>
      <c r="F16" s="9">
        <v>530</v>
      </c>
      <c r="G16" s="9">
        <v>548</v>
      </c>
      <c r="H16" s="9">
        <v>187</v>
      </c>
      <c r="I16" s="9">
        <v>3057</v>
      </c>
      <c r="J16" s="9">
        <v>3244</v>
      </c>
      <c r="K16" s="9">
        <v>565</v>
      </c>
      <c r="L16" s="9">
        <v>6143</v>
      </c>
      <c r="M16" s="9">
        <v>6708</v>
      </c>
    </row>
    <row r="17" spans="1:13" x14ac:dyDescent="0.25">
      <c r="A17" t="s">
        <v>117</v>
      </c>
      <c r="B17" s="9">
        <v>373</v>
      </c>
      <c r="C17" s="9">
        <v>3109</v>
      </c>
      <c r="D17" s="9">
        <v>3482</v>
      </c>
      <c r="E17" s="9">
        <v>29</v>
      </c>
      <c r="F17" s="9">
        <v>667</v>
      </c>
      <c r="G17" s="9">
        <v>696</v>
      </c>
      <c r="H17" s="9">
        <v>207</v>
      </c>
      <c r="I17" s="9">
        <v>3623</v>
      </c>
      <c r="J17" s="9">
        <v>3830</v>
      </c>
      <c r="K17" s="9">
        <v>609</v>
      </c>
      <c r="L17" s="9">
        <v>7399</v>
      </c>
      <c r="M17" s="9">
        <v>8008</v>
      </c>
    </row>
    <row r="18" spans="1:13" x14ac:dyDescent="0.25">
      <c r="A18" t="s">
        <v>118</v>
      </c>
      <c r="B18" s="9">
        <v>348</v>
      </c>
      <c r="C18" s="9">
        <v>2976</v>
      </c>
      <c r="D18" s="9">
        <v>3324</v>
      </c>
      <c r="E18" s="9">
        <v>28</v>
      </c>
      <c r="F18" s="9">
        <v>616</v>
      </c>
      <c r="G18" s="9">
        <v>644</v>
      </c>
      <c r="H18" s="9">
        <v>202</v>
      </c>
      <c r="I18" s="9">
        <v>3532</v>
      </c>
      <c r="J18" s="9">
        <v>3734</v>
      </c>
      <c r="K18" s="9">
        <v>578</v>
      </c>
      <c r="L18" s="9">
        <v>7124</v>
      </c>
      <c r="M18" s="9">
        <v>7702</v>
      </c>
    </row>
    <row r="19" spans="1:13" x14ac:dyDescent="0.25">
      <c r="A19" t="s">
        <v>119</v>
      </c>
      <c r="B19" s="9">
        <v>292</v>
      </c>
      <c r="C19" s="9">
        <v>2684</v>
      </c>
      <c r="D19" s="9">
        <v>2976</v>
      </c>
      <c r="E19" s="9">
        <v>27</v>
      </c>
      <c r="F19" s="9">
        <v>594</v>
      </c>
      <c r="G19" s="9">
        <v>621</v>
      </c>
      <c r="H19" s="9">
        <v>183</v>
      </c>
      <c r="I19" s="9">
        <v>3291</v>
      </c>
      <c r="J19" s="9">
        <v>3474</v>
      </c>
      <c r="K19" s="9">
        <v>502</v>
      </c>
      <c r="L19" s="9">
        <v>6569</v>
      </c>
      <c r="M19" s="9">
        <v>7071</v>
      </c>
    </row>
    <row r="20" spans="1:13" x14ac:dyDescent="0.25">
      <c r="A20" t="s">
        <v>120</v>
      </c>
      <c r="B20" s="9">
        <v>242</v>
      </c>
      <c r="C20" s="9">
        <v>2268</v>
      </c>
      <c r="D20" s="9">
        <v>2510</v>
      </c>
      <c r="E20" s="9">
        <v>19</v>
      </c>
      <c r="F20" s="9">
        <v>505</v>
      </c>
      <c r="G20" s="9">
        <v>524</v>
      </c>
      <c r="H20" s="9">
        <v>159</v>
      </c>
      <c r="I20" s="9">
        <v>2859</v>
      </c>
      <c r="J20" s="9">
        <v>3018</v>
      </c>
      <c r="K20" s="9">
        <v>420</v>
      </c>
      <c r="L20" s="9">
        <v>5632</v>
      </c>
      <c r="M20" s="9">
        <v>6052</v>
      </c>
    </row>
    <row r="21" spans="1:13" x14ac:dyDescent="0.25">
      <c r="A21" t="s">
        <v>121</v>
      </c>
      <c r="B21" s="9">
        <v>260</v>
      </c>
      <c r="C21" s="9">
        <v>2863</v>
      </c>
      <c r="D21" s="9">
        <v>3123</v>
      </c>
      <c r="E21" s="9">
        <v>29</v>
      </c>
      <c r="F21" s="9">
        <v>713</v>
      </c>
      <c r="G21" s="9">
        <v>742</v>
      </c>
      <c r="H21" s="9">
        <v>166</v>
      </c>
      <c r="I21" s="9">
        <v>3641</v>
      </c>
      <c r="J21" s="9">
        <v>3807</v>
      </c>
      <c r="K21" s="9">
        <v>455</v>
      </c>
      <c r="L21" s="9">
        <v>7217</v>
      </c>
      <c r="M21" s="9">
        <v>7672</v>
      </c>
    </row>
    <row r="22" spans="1:13" x14ac:dyDescent="0.25">
      <c r="A22" t="s">
        <v>122</v>
      </c>
      <c r="B22" s="9">
        <v>229</v>
      </c>
      <c r="C22" s="9">
        <v>2680</v>
      </c>
      <c r="D22" s="9">
        <v>2909</v>
      </c>
      <c r="E22" s="9">
        <v>29</v>
      </c>
      <c r="F22" s="9">
        <v>689</v>
      </c>
      <c r="G22" s="9">
        <v>718</v>
      </c>
      <c r="H22" s="9">
        <v>155</v>
      </c>
      <c r="I22" s="9">
        <v>3634</v>
      </c>
      <c r="J22" s="9">
        <v>3789</v>
      </c>
      <c r="K22" s="9">
        <v>413</v>
      </c>
      <c r="L22" s="9">
        <v>7003</v>
      </c>
      <c r="M22" s="9">
        <v>7416</v>
      </c>
    </row>
    <row r="23" spans="1:13" x14ac:dyDescent="0.25">
      <c r="A23" t="s">
        <v>123</v>
      </c>
      <c r="B23" s="9">
        <v>198</v>
      </c>
      <c r="C23" s="9">
        <v>2389</v>
      </c>
      <c r="D23" s="9">
        <v>2587</v>
      </c>
      <c r="E23" s="9">
        <v>25</v>
      </c>
      <c r="F23" s="9">
        <v>629</v>
      </c>
      <c r="G23" s="9">
        <v>654</v>
      </c>
      <c r="H23" s="9">
        <v>111</v>
      </c>
      <c r="I23" s="9">
        <v>3302</v>
      </c>
      <c r="J23" s="9">
        <v>3413</v>
      </c>
      <c r="K23" s="9">
        <v>334</v>
      </c>
      <c r="L23" s="9">
        <v>6320</v>
      </c>
      <c r="M23" s="9">
        <v>6654</v>
      </c>
    </row>
    <row r="24" spans="1:13" x14ac:dyDescent="0.25">
      <c r="A24" t="s">
        <v>124</v>
      </c>
      <c r="B24" s="9">
        <v>175</v>
      </c>
      <c r="C24" s="9">
        <v>1985</v>
      </c>
      <c r="D24" s="9">
        <v>2160</v>
      </c>
      <c r="E24" s="9">
        <v>23</v>
      </c>
      <c r="F24" s="9">
        <v>567</v>
      </c>
      <c r="G24" s="9">
        <v>590</v>
      </c>
      <c r="H24" s="9">
        <v>114</v>
      </c>
      <c r="I24" s="9">
        <v>3024</v>
      </c>
      <c r="J24" s="9">
        <v>3138</v>
      </c>
      <c r="K24" s="9">
        <v>312</v>
      </c>
      <c r="L24" s="9">
        <v>5576</v>
      </c>
      <c r="M24" s="9">
        <v>5888</v>
      </c>
    </row>
    <row r="25" spans="1:13" x14ac:dyDescent="0.25">
      <c r="A25" t="s">
        <v>125</v>
      </c>
      <c r="B25" s="9">
        <v>180</v>
      </c>
      <c r="C25" s="9">
        <v>2639</v>
      </c>
      <c r="D25" s="9">
        <v>2819</v>
      </c>
      <c r="E25" s="9">
        <v>32</v>
      </c>
      <c r="F25" s="9">
        <v>766</v>
      </c>
      <c r="G25" s="9">
        <v>798</v>
      </c>
      <c r="H25" s="9">
        <v>132</v>
      </c>
      <c r="I25" s="9">
        <v>3740</v>
      </c>
      <c r="J25" s="9">
        <v>3872</v>
      </c>
      <c r="K25" s="9">
        <v>344</v>
      </c>
      <c r="L25" s="9">
        <v>7145</v>
      </c>
      <c r="M25" s="9">
        <v>7489</v>
      </c>
    </row>
    <row r="26" spans="1:13" x14ac:dyDescent="0.25">
      <c r="A26" t="s">
        <v>126</v>
      </c>
      <c r="B26" s="9">
        <v>173</v>
      </c>
      <c r="C26" s="9">
        <v>2624</v>
      </c>
      <c r="D26" s="9">
        <v>2797</v>
      </c>
      <c r="E26" s="9">
        <v>29</v>
      </c>
      <c r="F26" s="9">
        <v>744</v>
      </c>
      <c r="G26" s="9">
        <v>773</v>
      </c>
      <c r="H26" s="9">
        <v>143</v>
      </c>
      <c r="I26" s="9">
        <v>3658</v>
      </c>
      <c r="J26" s="9">
        <v>3801</v>
      </c>
      <c r="K26" s="9">
        <v>345</v>
      </c>
      <c r="L26" s="9">
        <v>7026</v>
      </c>
      <c r="M26" s="9">
        <v>7371</v>
      </c>
    </row>
    <row r="27" spans="1:13" x14ac:dyDescent="0.25">
      <c r="A27" t="s">
        <v>127</v>
      </c>
      <c r="B27" s="9">
        <v>161</v>
      </c>
      <c r="C27" s="9">
        <v>2523</v>
      </c>
      <c r="D27" s="9">
        <v>2684</v>
      </c>
      <c r="E27" s="9">
        <v>26</v>
      </c>
      <c r="F27" s="9">
        <v>724</v>
      </c>
      <c r="G27" s="9">
        <v>750</v>
      </c>
      <c r="H27" s="9">
        <v>131</v>
      </c>
      <c r="I27" s="9">
        <v>3500</v>
      </c>
      <c r="J27" s="9">
        <v>3631</v>
      </c>
      <c r="K27" s="9">
        <v>318</v>
      </c>
      <c r="L27" s="9">
        <v>6747</v>
      </c>
      <c r="M27" s="9">
        <v>7065</v>
      </c>
    </row>
    <row r="28" spans="1:13" x14ac:dyDescent="0.25">
      <c r="A28" t="s">
        <v>128</v>
      </c>
      <c r="B28" s="9">
        <v>191</v>
      </c>
      <c r="C28" s="9">
        <v>2197</v>
      </c>
      <c r="D28" s="9">
        <v>2388</v>
      </c>
      <c r="E28" s="9">
        <v>24</v>
      </c>
      <c r="F28" s="9">
        <v>647</v>
      </c>
      <c r="G28" s="9">
        <v>671</v>
      </c>
      <c r="H28" s="9">
        <v>117</v>
      </c>
      <c r="I28" s="9">
        <v>2921</v>
      </c>
      <c r="J28" s="9">
        <v>3038</v>
      </c>
      <c r="K28" s="9">
        <v>332</v>
      </c>
      <c r="L28" s="9">
        <v>5765</v>
      </c>
      <c r="M28" s="9">
        <v>6097</v>
      </c>
    </row>
    <row r="29" spans="1:13" x14ac:dyDescent="0.25">
      <c r="A29" t="s">
        <v>129</v>
      </c>
      <c r="B29" s="9">
        <v>220</v>
      </c>
      <c r="C29" s="9">
        <v>2895</v>
      </c>
      <c r="D29" s="9">
        <v>3115</v>
      </c>
      <c r="E29" s="9">
        <v>32</v>
      </c>
      <c r="F29" s="9">
        <v>883</v>
      </c>
      <c r="G29" s="9">
        <v>915</v>
      </c>
      <c r="H29" s="9">
        <v>149</v>
      </c>
      <c r="I29" s="9">
        <v>3967</v>
      </c>
      <c r="J29" s="9">
        <v>4116</v>
      </c>
      <c r="K29" s="9">
        <v>401</v>
      </c>
      <c r="L29" s="9">
        <v>7745</v>
      </c>
      <c r="M29" s="9">
        <v>8146</v>
      </c>
    </row>
    <row r="30" spans="1:13" x14ac:dyDescent="0.25">
      <c r="A30" t="s">
        <v>130</v>
      </c>
      <c r="B30" s="9">
        <v>194</v>
      </c>
      <c r="C30" s="9">
        <v>2820</v>
      </c>
      <c r="D30" s="9">
        <v>3014</v>
      </c>
      <c r="E30" s="9">
        <v>30</v>
      </c>
      <c r="F30" s="9">
        <v>806</v>
      </c>
      <c r="G30" s="9">
        <v>836</v>
      </c>
      <c r="H30" s="9">
        <v>159</v>
      </c>
      <c r="I30" s="9">
        <v>3782</v>
      </c>
      <c r="J30" s="9">
        <v>3941</v>
      </c>
      <c r="K30" s="9">
        <v>383</v>
      </c>
      <c r="L30" s="9">
        <v>7408</v>
      </c>
      <c r="M30" s="9">
        <v>7791</v>
      </c>
    </row>
    <row r="32" spans="1:13" ht="30" customHeight="1" x14ac:dyDescent="0.3">
      <c r="A32" s="3" t="s">
        <v>265</v>
      </c>
    </row>
    <row r="33" spans="1:9" ht="49.95" customHeight="1" x14ac:dyDescent="0.3">
      <c r="A33" s="8" t="s">
        <v>102</v>
      </c>
      <c r="B33" s="7" t="s">
        <v>94</v>
      </c>
      <c r="C33" s="7" t="s">
        <v>95</v>
      </c>
      <c r="D33" s="7" t="s">
        <v>96</v>
      </c>
      <c r="E33" s="7" t="s">
        <v>97</v>
      </c>
      <c r="F33" s="7" t="s">
        <v>98</v>
      </c>
      <c r="G33" s="7" t="s">
        <v>99</v>
      </c>
      <c r="H33" s="7" t="s">
        <v>100</v>
      </c>
      <c r="I33" s="7" t="s">
        <v>101</v>
      </c>
    </row>
    <row r="34" spans="1:9" x14ac:dyDescent="0.25">
      <c r="A34" t="s">
        <v>105</v>
      </c>
      <c r="B34">
        <v>8</v>
      </c>
      <c r="C34">
        <v>92</v>
      </c>
      <c r="D34">
        <v>3</v>
      </c>
      <c r="E34">
        <v>97</v>
      </c>
      <c r="F34">
        <v>7</v>
      </c>
      <c r="G34">
        <v>93</v>
      </c>
      <c r="H34">
        <v>7</v>
      </c>
      <c r="I34">
        <v>94</v>
      </c>
    </row>
    <row r="35" spans="1:9" x14ac:dyDescent="0.25">
      <c r="A35" t="s">
        <v>106</v>
      </c>
      <c r="B35">
        <v>9</v>
      </c>
      <c r="C35">
        <v>91</v>
      </c>
      <c r="D35">
        <v>3</v>
      </c>
      <c r="E35">
        <v>97</v>
      </c>
      <c r="F35">
        <v>8</v>
      </c>
      <c r="G35">
        <v>93</v>
      </c>
      <c r="H35">
        <v>7</v>
      </c>
      <c r="I35">
        <v>93</v>
      </c>
    </row>
    <row r="36" spans="1:9" x14ac:dyDescent="0.25">
      <c r="A36" t="s">
        <v>107</v>
      </c>
      <c r="B36">
        <v>11</v>
      </c>
      <c r="C36">
        <v>89</v>
      </c>
      <c r="D36">
        <v>3</v>
      </c>
      <c r="E36">
        <v>97</v>
      </c>
      <c r="F36">
        <v>8</v>
      </c>
      <c r="G36">
        <v>93</v>
      </c>
      <c r="H36">
        <v>8</v>
      </c>
      <c r="I36">
        <v>92</v>
      </c>
    </row>
    <row r="37" spans="1:9" x14ac:dyDescent="0.25">
      <c r="A37" t="s">
        <v>108</v>
      </c>
      <c r="B37">
        <v>11</v>
      </c>
      <c r="C37">
        <v>89</v>
      </c>
      <c r="D37">
        <v>3</v>
      </c>
      <c r="E37">
        <v>97</v>
      </c>
      <c r="F37">
        <v>7</v>
      </c>
      <c r="G37">
        <v>93</v>
      </c>
      <c r="H37">
        <v>8</v>
      </c>
      <c r="I37">
        <v>93</v>
      </c>
    </row>
    <row r="38" spans="1:9" x14ac:dyDescent="0.25">
      <c r="A38" t="s">
        <v>109</v>
      </c>
      <c r="B38">
        <v>9</v>
      </c>
      <c r="C38">
        <v>91</v>
      </c>
      <c r="D38">
        <v>3</v>
      </c>
      <c r="E38">
        <v>97</v>
      </c>
      <c r="F38">
        <v>5</v>
      </c>
      <c r="G38">
        <v>95</v>
      </c>
      <c r="H38">
        <v>6</v>
      </c>
      <c r="I38">
        <v>94</v>
      </c>
    </row>
    <row r="39" spans="1:9" x14ac:dyDescent="0.25">
      <c r="A39" t="s">
        <v>110</v>
      </c>
      <c r="B39">
        <v>12</v>
      </c>
      <c r="C39">
        <v>88</v>
      </c>
      <c r="D39">
        <v>3</v>
      </c>
      <c r="E39">
        <v>97</v>
      </c>
      <c r="F39">
        <v>4</v>
      </c>
      <c r="G39">
        <v>96</v>
      </c>
      <c r="H39">
        <v>7</v>
      </c>
      <c r="I39">
        <v>93</v>
      </c>
    </row>
    <row r="40" spans="1:9" x14ac:dyDescent="0.25">
      <c r="A40" t="s">
        <v>111</v>
      </c>
      <c r="B40">
        <v>13</v>
      </c>
      <c r="C40">
        <v>87</v>
      </c>
      <c r="D40">
        <v>3</v>
      </c>
      <c r="E40">
        <v>97</v>
      </c>
      <c r="F40">
        <v>6</v>
      </c>
      <c r="G40">
        <v>95</v>
      </c>
      <c r="H40">
        <v>8</v>
      </c>
      <c r="I40">
        <v>92</v>
      </c>
    </row>
    <row r="41" spans="1:9" x14ac:dyDescent="0.25">
      <c r="A41" t="s">
        <v>112</v>
      </c>
      <c r="B41">
        <v>14</v>
      </c>
      <c r="C41">
        <v>86</v>
      </c>
      <c r="D41">
        <v>3</v>
      </c>
      <c r="E41">
        <v>97</v>
      </c>
      <c r="F41">
        <v>6</v>
      </c>
      <c r="G41">
        <v>95</v>
      </c>
      <c r="H41">
        <v>9</v>
      </c>
      <c r="I41">
        <v>92</v>
      </c>
    </row>
    <row r="42" spans="1:9" x14ac:dyDescent="0.25">
      <c r="A42" t="s">
        <v>113</v>
      </c>
      <c r="B42">
        <v>9</v>
      </c>
      <c r="C42">
        <v>91</v>
      </c>
      <c r="D42">
        <v>3</v>
      </c>
      <c r="E42">
        <v>97</v>
      </c>
      <c r="F42">
        <v>4</v>
      </c>
      <c r="G42">
        <v>96</v>
      </c>
      <c r="H42">
        <v>6</v>
      </c>
      <c r="I42">
        <v>94</v>
      </c>
    </row>
    <row r="43" spans="1:9" x14ac:dyDescent="0.25">
      <c r="A43" t="s">
        <v>114</v>
      </c>
      <c r="B43">
        <v>8</v>
      </c>
      <c r="C43">
        <v>92</v>
      </c>
      <c r="D43">
        <v>3</v>
      </c>
      <c r="E43">
        <v>97</v>
      </c>
      <c r="F43">
        <v>4</v>
      </c>
      <c r="G43">
        <v>96</v>
      </c>
      <c r="H43">
        <v>6</v>
      </c>
      <c r="I43">
        <v>94</v>
      </c>
    </row>
    <row r="44" spans="1:9" x14ac:dyDescent="0.25">
      <c r="A44" t="s">
        <v>115</v>
      </c>
      <c r="B44">
        <v>13</v>
      </c>
      <c r="C44">
        <v>87</v>
      </c>
      <c r="D44">
        <v>3</v>
      </c>
      <c r="E44">
        <v>97</v>
      </c>
      <c r="F44">
        <v>6</v>
      </c>
      <c r="G44">
        <v>94</v>
      </c>
      <c r="H44">
        <v>9</v>
      </c>
      <c r="I44">
        <v>91</v>
      </c>
    </row>
    <row r="45" spans="1:9" x14ac:dyDescent="0.25">
      <c r="A45" t="s">
        <v>116</v>
      </c>
      <c r="B45">
        <v>12</v>
      </c>
      <c r="C45">
        <v>88</v>
      </c>
      <c r="D45">
        <v>3</v>
      </c>
      <c r="E45">
        <v>97</v>
      </c>
      <c r="F45">
        <v>6</v>
      </c>
      <c r="G45">
        <v>94</v>
      </c>
      <c r="H45">
        <v>9</v>
      </c>
      <c r="I45">
        <v>92</v>
      </c>
    </row>
    <row r="46" spans="1:9" x14ac:dyDescent="0.25">
      <c r="A46" t="s">
        <v>117</v>
      </c>
      <c r="B46">
        <v>11</v>
      </c>
      <c r="C46">
        <v>89</v>
      </c>
      <c r="D46">
        <v>4</v>
      </c>
      <c r="E46">
        <v>96</v>
      </c>
      <c r="F46">
        <v>5</v>
      </c>
      <c r="G46">
        <v>95</v>
      </c>
      <c r="H46">
        <v>8</v>
      </c>
      <c r="I46">
        <v>92</v>
      </c>
    </row>
    <row r="47" spans="1:9" x14ac:dyDescent="0.25">
      <c r="A47" t="s">
        <v>118</v>
      </c>
      <c r="B47">
        <v>10</v>
      </c>
      <c r="C47">
        <v>90</v>
      </c>
      <c r="D47">
        <v>4</v>
      </c>
      <c r="E47">
        <v>96</v>
      </c>
      <c r="F47">
        <v>5</v>
      </c>
      <c r="G47">
        <v>95</v>
      </c>
      <c r="H47">
        <v>8</v>
      </c>
      <c r="I47">
        <v>92</v>
      </c>
    </row>
    <row r="48" spans="1:9" x14ac:dyDescent="0.25">
      <c r="A48" t="s">
        <v>119</v>
      </c>
      <c r="B48">
        <v>10</v>
      </c>
      <c r="C48">
        <v>90</v>
      </c>
      <c r="D48">
        <v>4</v>
      </c>
      <c r="E48">
        <v>96</v>
      </c>
      <c r="F48">
        <v>5</v>
      </c>
      <c r="G48">
        <v>95</v>
      </c>
      <c r="H48">
        <v>7</v>
      </c>
      <c r="I48">
        <v>93</v>
      </c>
    </row>
    <row r="49" spans="1:9" x14ac:dyDescent="0.25">
      <c r="A49" t="s">
        <v>120</v>
      </c>
      <c r="B49">
        <v>10</v>
      </c>
      <c r="C49">
        <v>90</v>
      </c>
      <c r="D49">
        <v>4</v>
      </c>
      <c r="E49">
        <v>96</v>
      </c>
      <c r="F49">
        <v>5</v>
      </c>
      <c r="G49">
        <v>95</v>
      </c>
      <c r="H49">
        <v>7</v>
      </c>
      <c r="I49">
        <v>93</v>
      </c>
    </row>
    <row r="50" spans="1:9" x14ac:dyDescent="0.25">
      <c r="A50" t="s">
        <v>121</v>
      </c>
      <c r="B50">
        <v>8</v>
      </c>
      <c r="C50">
        <v>92</v>
      </c>
      <c r="D50">
        <v>4</v>
      </c>
      <c r="E50">
        <v>96</v>
      </c>
      <c r="F50">
        <v>4</v>
      </c>
      <c r="G50">
        <v>96</v>
      </c>
      <c r="H50">
        <v>6</v>
      </c>
      <c r="I50">
        <v>94</v>
      </c>
    </row>
    <row r="51" spans="1:9" x14ac:dyDescent="0.25">
      <c r="A51" t="s">
        <v>122</v>
      </c>
      <c r="B51">
        <v>8</v>
      </c>
      <c r="C51">
        <v>92</v>
      </c>
      <c r="D51">
        <v>4</v>
      </c>
      <c r="E51">
        <v>96</v>
      </c>
      <c r="F51">
        <v>4</v>
      </c>
      <c r="G51">
        <v>96</v>
      </c>
      <c r="H51">
        <v>6</v>
      </c>
      <c r="I51">
        <v>94</v>
      </c>
    </row>
    <row r="52" spans="1:9" x14ac:dyDescent="0.25">
      <c r="A52" t="s">
        <v>123</v>
      </c>
      <c r="B52">
        <v>8</v>
      </c>
      <c r="C52">
        <v>92</v>
      </c>
      <c r="D52">
        <v>4</v>
      </c>
      <c r="E52">
        <v>96</v>
      </c>
      <c r="F52">
        <v>3</v>
      </c>
      <c r="G52">
        <v>97</v>
      </c>
      <c r="H52">
        <v>5</v>
      </c>
      <c r="I52">
        <v>95</v>
      </c>
    </row>
    <row r="53" spans="1:9" x14ac:dyDescent="0.25">
      <c r="A53" t="s">
        <v>124</v>
      </c>
      <c r="B53">
        <v>8</v>
      </c>
      <c r="C53">
        <v>92</v>
      </c>
      <c r="D53">
        <v>4</v>
      </c>
      <c r="E53">
        <v>96</v>
      </c>
      <c r="F53">
        <v>4</v>
      </c>
      <c r="G53">
        <v>96</v>
      </c>
      <c r="H53">
        <v>5</v>
      </c>
      <c r="I53">
        <v>95</v>
      </c>
    </row>
    <row r="54" spans="1:9" x14ac:dyDescent="0.25">
      <c r="A54" t="s">
        <v>125</v>
      </c>
      <c r="B54">
        <v>6</v>
      </c>
      <c r="C54">
        <v>94</v>
      </c>
      <c r="D54">
        <v>4</v>
      </c>
      <c r="E54">
        <v>96</v>
      </c>
      <c r="F54">
        <v>3</v>
      </c>
      <c r="G54">
        <v>97</v>
      </c>
      <c r="H54">
        <v>5</v>
      </c>
      <c r="I54">
        <v>95</v>
      </c>
    </row>
    <row r="55" spans="1:9" x14ac:dyDescent="0.25">
      <c r="A55" t="s">
        <v>126</v>
      </c>
      <c r="B55">
        <v>6</v>
      </c>
      <c r="C55">
        <v>94</v>
      </c>
      <c r="D55">
        <v>4</v>
      </c>
      <c r="E55">
        <v>96</v>
      </c>
      <c r="F55">
        <v>4</v>
      </c>
      <c r="G55">
        <v>96</v>
      </c>
      <c r="H55">
        <v>5</v>
      </c>
      <c r="I55">
        <v>95</v>
      </c>
    </row>
    <row r="56" spans="1:9" x14ac:dyDescent="0.25">
      <c r="A56" t="s">
        <v>127</v>
      </c>
      <c r="B56">
        <v>6</v>
      </c>
      <c r="C56">
        <v>94</v>
      </c>
      <c r="D56">
        <v>3</v>
      </c>
      <c r="E56">
        <v>97</v>
      </c>
      <c r="F56">
        <v>4</v>
      </c>
      <c r="G56">
        <v>96</v>
      </c>
      <c r="H56">
        <v>5</v>
      </c>
      <c r="I56">
        <v>95</v>
      </c>
    </row>
    <row r="57" spans="1:9" x14ac:dyDescent="0.25">
      <c r="A57" t="s">
        <v>128</v>
      </c>
      <c r="B57">
        <v>8</v>
      </c>
      <c r="C57">
        <v>92</v>
      </c>
      <c r="D57">
        <v>4</v>
      </c>
      <c r="E57">
        <v>96</v>
      </c>
      <c r="F57">
        <v>4</v>
      </c>
      <c r="G57">
        <v>96</v>
      </c>
      <c r="H57">
        <v>5</v>
      </c>
      <c r="I57">
        <v>95</v>
      </c>
    </row>
    <row r="58" spans="1:9" x14ac:dyDescent="0.25">
      <c r="A58" t="s">
        <v>129</v>
      </c>
      <c r="B58">
        <v>7</v>
      </c>
      <c r="C58">
        <v>93</v>
      </c>
      <c r="D58">
        <v>3</v>
      </c>
      <c r="E58">
        <v>97</v>
      </c>
      <c r="F58">
        <v>4</v>
      </c>
      <c r="G58">
        <v>96</v>
      </c>
      <c r="H58">
        <v>5</v>
      </c>
      <c r="I58">
        <v>95</v>
      </c>
    </row>
    <row r="59" spans="1:9" x14ac:dyDescent="0.25">
      <c r="A59" t="s">
        <v>130</v>
      </c>
      <c r="B59">
        <v>6</v>
      </c>
      <c r="C59">
        <v>94</v>
      </c>
      <c r="D59">
        <v>4</v>
      </c>
      <c r="E59">
        <v>96</v>
      </c>
      <c r="F59">
        <v>4</v>
      </c>
      <c r="G59">
        <v>96</v>
      </c>
      <c r="H59">
        <v>5</v>
      </c>
      <c r="I59">
        <v>95</v>
      </c>
    </row>
  </sheetData>
  <pageMargins left="0.7" right="0.7" top="0.75" bottom="0.75" header="0.3" footer="0.3"/>
  <pageSetup paperSize="9" scale="78" fitToHeight="0" orientation="landscape" horizontalDpi="300" verticalDpi="300"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5"/>
  <sheetViews>
    <sheetView workbookViewId="0"/>
  </sheetViews>
  <sheetFormatPr defaultColWidth="10.90625" defaultRowHeight="15" x14ac:dyDescent="0.25"/>
  <cols>
    <col min="1" max="1" width="14.7265625" customWidth="1"/>
  </cols>
  <sheetData>
    <row r="1" spans="1:6" ht="19.2" x14ac:dyDescent="0.35">
      <c r="A1" s="2" t="s">
        <v>39</v>
      </c>
    </row>
    <row r="2" spans="1:6" x14ac:dyDescent="0.25">
      <c r="A2" t="s">
        <v>48</v>
      </c>
    </row>
    <row r="3" spans="1:6" x14ac:dyDescent="0.25">
      <c r="A3" t="s">
        <v>49</v>
      </c>
    </row>
    <row r="4" spans="1:6" ht="40.049999999999997" customHeight="1" x14ac:dyDescent="0.3">
      <c r="A4" s="8" t="s">
        <v>50</v>
      </c>
      <c r="B4" s="7" t="s">
        <v>51</v>
      </c>
      <c r="C4" s="7" t="s">
        <v>204</v>
      </c>
      <c r="D4" s="7" t="s">
        <v>266</v>
      </c>
      <c r="E4" s="7" t="s">
        <v>203</v>
      </c>
      <c r="F4" s="7" t="s">
        <v>267</v>
      </c>
    </row>
    <row r="5" spans="1:6" x14ac:dyDescent="0.25">
      <c r="A5" t="s">
        <v>61</v>
      </c>
      <c r="B5" s="9">
        <v>4898</v>
      </c>
      <c r="C5" s="9">
        <v>3128</v>
      </c>
      <c r="D5" s="9">
        <v>64</v>
      </c>
      <c r="E5" s="9">
        <v>1770</v>
      </c>
      <c r="F5" s="9">
        <v>36</v>
      </c>
    </row>
    <row r="6" spans="1:6" x14ac:dyDescent="0.25">
      <c r="A6" t="s">
        <v>62</v>
      </c>
      <c r="B6" s="9">
        <v>4508</v>
      </c>
      <c r="C6" s="9">
        <v>2882</v>
      </c>
      <c r="D6" s="9">
        <v>64</v>
      </c>
      <c r="E6" s="9">
        <v>1626</v>
      </c>
      <c r="F6" s="9">
        <v>36</v>
      </c>
    </row>
    <row r="7" spans="1:6" x14ac:dyDescent="0.25">
      <c r="A7" t="s">
        <v>63</v>
      </c>
      <c r="B7" s="9">
        <v>5488</v>
      </c>
      <c r="C7" s="9">
        <v>3741</v>
      </c>
      <c r="D7" s="9">
        <v>68</v>
      </c>
      <c r="E7" s="9">
        <v>1747</v>
      </c>
      <c r="F7" s="9">
        <v>32</v>
      </c>
    </row>
    <row r="8" spans="1:6" x14ac:dyDescent="0.25">
      <c r="A8" t="s">
        <v>64</v>
      </c>
      <c r="B8" s="9">
        <v>5704</v>
      </c>
      <c r="C8" s="9">
        <v>4038</v>
      </c>
      <c r="D8" s="9">
        <v>71</v>
      </c>
      <c r="E8" s="9">
        <v>1666</v>
      </c>
      <c r="F8" s="9">
        <v>29</v>
      </c>
    </row>
    <row r="9" spans="1:6" x14ac:dyDescent="0.25">
      <c r="A9" t="s">
        <v>65</v>
      </c>
      <c r="B9" s="9">
        <v>6385</v>
      </c>
      <c r="C9" s="9">
        <v>4457</v>
      </c>
      <c r="D9" s="9">
        <v>70</v>
      </c>
      <c r="E9" s="9">
        <v>1928</v>
      </c>
      <c r="F9" s="9">
        <v>30</v>
      </c>
    </row>
    <row r="10" spans="1:6" x14ac:dyDescent="0.25">
      <c r="A10" t="s">
        <v>66</v>
      </c>
      <c r="B10" s="9">
        <v>6314</v>
      </c>
      <c r="C10" s="9">
        <v>4197</v>
      </c>
      <c r="D10" s="9">
        <v>66</v>
      </c>
      <c r="E10" s="9">
        <v>2117</v>
      </c>
      <c r="F10" s="9">
        <v>34</v>
      </c>
    </row>
    <row r="11" spans="1:6" x14ac:dyDescent="0.25">
      <c r="A11" t="s">
        <v>67</v>
      </c>
      <c r="B11" s="9">
        <v>3609</v>
      </c>
      <c r="C11" s="9">
        <v>2341</v>
      </c>
      <c r="D11" s="9">
        <v>65</v>
      </c>
      <c r="E11" s="9">
        <v>1268</v>
      </c>
      <c r="F11" s="9">
        <v>35</v>
      </c>
    </row>
    <row r="12" spans="1:6" x14ac:dyDescent="0.25">
      <c r="B12" s="9"/>
      <c r="C12" s="9"/>
      <c r="D12" s="9"/>
      <c r="E12" s="9"/>
      <c r="F12" s="9"/>
    </row>
    <row r="13" spans="1:6" x14ac:dyDescent="0.25">
      <c r="B13" s="9"/>
      <c r="C13" s="9"/>
      <c r="D13" s="9"/>
      <c r="E13" s="9"/>
      <c r="F13" s="9"/>
    </row>
    <row r="14" spans="1:6" x14ac:dyDescent="0.25">
      <c r="B14" s="9"/>
      <c r="C14" s="9"/>
      <c r="D14" s="9"/>
      <c r="E14" s="9"/>
      <c r="F14" s="9"/>
    </row>
    <row r="15" spans="1:6" x14ac:dyDescent="0.25">
      <c r="B15" s="9"/>
      <c r="C15" s="9"/>
      <c r="D15" s="9"/>
      <c r="E15" s="9"/>
      <c r="F15" s="9"/>
    </row>
  </sheetData>
  <pageMargins left="0.7" right="0.7" top="0.75" bottom="0.75" header="0.3" footer="0.3"/>
  <pageSetup paperSize="9" fitToHeight="0"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5"/>
  <sheetViews>
    <sheetView workbookViewId="0"/>
  </sheetViews>
  <sheetFormatPr defaultColWidth="10.90625" defaultRowHeight="15" x14ac:dyDescent="0.25"/>
  <cols>
    <col min="1" max="1" width="14.7265625" customWidth="1"/>
  </cols>
  <sheetData>
    <row r="1" spans="1:6" ht="19.2" x14ac:dyDescent="0.35">
      <c r="A1" s="2" t="s">
        <v>41</v>
      </c>
    </row>
    <row r="2" spans="1:6" x14ac:dyDescent="0.25">
      <c r="A2" t="s">
        <v>48</v>
      </c>
    </row>
    <row r="3" spans="1:6" x14ac:dyDescent="0.25">
      <c r="A3" t="s">
        <v>49</v>
      </c>
    </row>
    <row r="4" spans="1:6" ht="40.049999999999997" customHeight="1" x14ac:dyDescent="0.3">
      <c r="A4" s="8" t="s">
        <v>50</v>
      </c>
      <c r="B4" s="7" t="s">
        <v>51</v>
      </c>
      <c r="C4" s="7" t="s">
        <v>68</v>
      </c>
      <c r="D4" s="7" t="s">
        <v>69</v>
      </c>
      <c r="E4" s="7" t="s">
        <v>70</v>
      </c>
    </row>
    <row r="5" spans="1:6" x14ac:dyDescent="0.25">
      <c r="A5" t="s">
        <v>61</v>
      </c>
      <c r="B5" s="9">
        <v>4898</v>
      </c>
      <c r="C5" s="9">
        <v>2290</v>
      </c>
      <c r="D5" s="9">
        <v>605</v>
      </c>
      <c r="E5" s="9">
        <v>2003</v>
      </c>
      <c r="F5" s="9"/>
    </row>
    <row r="6" spans="1:6" x14ac:dyDescent="0.25">
      <c r="A6" t="s">
        <v>62</v>
      </c>
      <c r="B6" s="9">
        <v>4508</v>
      </c>
      <c r="C6" s="9">
        <v>2298</v>
      </c>
      <c r="D6" s="9">
        <v>354</v>
      </c>
      <c r="E6" s="9">
        <v>1856</v>
      </c>
      <c r="F6" s="9"/>
    </row>
    <row r="7" spans="1:6" x14ac:dyDescent="0.25">
      <c r="A7" t="s">
        <v>63</v>
      </c>
      <c r="B7" s="9">
        <v>5488</v>
      </c>
      <c r="C7" s="9">
        <v>2891</v>
      </c>
      <c r="D7" s="9">
        <v>495</v>
      </c>
      <c r="E7" s="9">
        <v>2102</v>
      </c>
      <c r="F7" s="9"/>
    </row>
    <row r="8" spans="1:6" x14ac:dyDescent="0.25">
      <c r="A8" t="s">
        <v>64</v>
      </c>
      <c r="B8" s="9">
        <v>5704</v>
      </c>
      <c r="C8" s="9">
        <v>3101</v>
      </c>
      <c r="D8" s="9">
        <v>304</v>
      </c>
      <c r="E8" s="9">
        <v>2299</v>
      </c>
      <c r="F8" s="9"/>
    </row>
    <row r="9" spans="1:6" x14ac:dyDescent="0.25">
      <c r="A9" t="s">
        <v>65</v>
      </c>
      <c r="B9" s="9">
        <v>6385</v>
      </c>
      <c r="C9" s="9">
        <v>3456</v>
      </c>
      <c r="D9" s="9">
        <v>262</v>
      </c>
      <c r="E9" s="9">
        <v>2667</v>
      </c>
      <c r="F9" s="9"/>
    </row>
    <row r="10" spans="1:6" x14ac:dyDescent="0.25">
      <c r="A10" t="s">
        <v>66</v>
      </c>
      <c r="B10" s="9">
        <v>6314</v>
      </c>
      <c r="C10" s="9">
        <v>3137</v>
      </c>
      <c r="D10" s="9">
        <v>226</v>
      </c>
      <c r="E10" s="9">
        <v>2951</v>
      </c>
      <c r="F10" s="9"/>
    </row>
    <row r="11" spans="1:6" x14ac:dyDescent="0.25">
      <c r="A11" t="s">
        <v>67</v>
      </c>
      <c r="B11" s="9">
        <v>3609</v>
      </c>
      <c r="C11" s="9">
        <v>1877</v>
      </c>
      <c r="D11" s="9">
        <v>181</v>
      </c>
      <c r="E11" s="9">
        <v>1551</v>
      </c>
      <c r="F11" s="9"/>
    </row>
    <row r="12" spans="1:6" x14ac:dyDescent="0.25">
      <c r="B12" s="9"/>
      <c r="C12" s="9"/>
      <c r="D12" s="9"/>
      <c r="E12" s="9"/>
      <c r="F12" s="9"/>
    </row>
    <row r="13" spans="1:6" x14ac:dyDescent="0.25">
      <c r="B13" s="9"/>
      <c r="C13" s="9"/>
      <c r="D13" s="9"/>
      <c r="E13" s="9"/>
      <c r="F13" s="9"/>
    </row>
    <row r="14" spans="1:6" x14ac:dyDescent="0.25">
      <c r="B14" s="9"/>
      <c r="C14" s="9"/>
      <c r="D14" s="9"/>
      <c r="E14" s="9"/>
      <c r="F14" s="9"/>
    </row>
    <row r="15" spans="1:6" x14ac:dyDescent="0.25">
      <c r="B15" s="9"/>
      <c r="C15" s="9"/>
      <c r="D15" s="9"/>
      <c r="E15" s="9"/>
      <c r="F15" s="9"/>
    </row>
  </sheetData>
  <pageMargins left="0.7" right="0.7" top="0.75" bottom="0.75" header="0.3" footer="0.3"/>
  <pageSetup paperSize="9" fitToHeight="0"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5"/>
  <sheetViews>
    <sheetView workbookViewId="0">
      <selection activeCell="J6" sqref="J6"/>
    </sheetView>
  </sheetViews>
  <sheetFormatPr defaultColWidth="10.90625" defaultRowHeight="15" x14ac:dyDescent="0.25"/>
  <cols>
    <col min="1" max="1" width="14.7265625" customWidth="1"/>
    <col min="2" max="2" width="11.7265625" customWidth="1"/>
    <col min="3" max="3" width="21.7265625" customWidth="1"/>
    <col min="4" max="4" width="20.7265625" customWidth="1"/>
  </cols>
  <sheetData>
    <row r="1" spans="1:5" ht="19.2" x14ac:dyDescent="0.35">
      <c r="A1" s="2" t="s">
        <v>43</v>
      </c>
    </row>
    <row r="2" spans="1:5" x14ac:dyDescent="0.25">
      <c r="A2" t="s">
        <v>48</v>
      </c>
    </row>
    <row r="3" spans="1:5" x14ac:dyDescent="0.25">
      <c r="A3" t="s">
        <v>49</v>
      </c>
    </row>
    <row r="4" spans="1:5" ht="40.049999999999997" customHeight="1" x14ac:dyDescent="0.3">
      <c r="A4" s="8" t="s">
        <v>50</v>
      </c>
      <c r="B4" s="7" t="s">
        <v>268</v>
      </c>
      <c r="C4" s="7" t="s">
        <v>269</v>
      </c>
      <c r="D4" s="7" t="s">
        <v>270</v>
      </c>
    </row>
    <row r="5" spans="1:5" x14ac:dyDescent="0.25">
      <c r="A5" t="s">
        <v>61</v>
      </c>
      <c r="B5" s="9">
        <v>2290</v>
      </c>
      <c r="C5" s="9">
        <v>1354</v>
      </c>
      <c r="D5" s="9">
        <v>59</v>
      </c>
      <c r="E5" s="9"/>
    </row>
    <row r="6" spans="1:5" x14ac:dyDescent="0.25">
      <c r="A6" t="s">
        <v>62</v>
      </c>
      <c r="B6" s="9">
        <v>2298</v>
      </c>
      <c r="C6" s="9">
        <v>980</v>
      </c>
      <c r="D6" s="9">
        <v>43</v>
      </c>
      <c r="E6" s="9"/>
    </row>
    <row r="7" spans="1:5" x14ac:dyDescent="0.25">
      <c r="A7" t="s">
        <v>63</v>
      </c>
      <c r="B7" s="9">
        <v>2891</v>
      </c>
      <c r="C7" s="9">
        <v>1377</v>
      </c>
      <c r="D7" s="9">
        <v>48</v>
      </c>
      <c r="E7" s="9"/>
    </row>
    <row r="8" spans="1:5" x14ac:dyDescent="0.25">
      <c r="A8" t="s">
        <v>64</v>
      </c>
      <c r="B8" s="9">
        <v>3101</v>
      </c>
      <c r="C8" s="9">
        <v>1792</v>
      </c>
      <c r="D8" s="9">
        <v>58</v>
      </c>
      <c r="E8" s="9"/>
    </row>
    <row r="9" spans="1:5" x14ac:dyDescent="0.25">
      <c r="A9" t="s">
        <v>65</v>
      </c>
      <c r="B9" s="9">
        <v>3456</v>
      </c>
      <c r="C9" s="9">
        <v>2076</v>
      </c>
      <c r="D9" s="9">
        <v>60</v>
      </c>
      <c r="E9" s="9"/>
    </row>
    <row r="10" spans="1:5" x14ac:dyDescent="0.25">
      <c r="A10" t="s">
        <v>66</v>
      </c>
      <c r="B10" s="9">
        <v>3137</v>
      </c>
      <c r="C10" s="9">
        <v>1896</v>
      </c>
      <c r="D10" s="9">
        <v>60</v>
      </c>
      <c r="E10" s="9"/>
    </row>
    <row r="11" spans="1:5" x14ac:dyDescent="0.25">
      <c r="A11" t="s">
        <v>67</v>
      </c>
      <c r="B11" s="9">
        <v>1877</v>
      </c>
      <c r="C11" s="9">
        <v>1217</v>
      </c>
      <c r="D11" s="9">
        <v>65</v>
      </c>
      <c r="E11" s="9"/>
    </row>
    <row r="12" spans="1:5" x14ac:dyDescent="0.25">
      <c r="B12" s="9"/>
      <c r="C12" s="9"/>
      <c r="D12" s="9"/>
      <c r="E12" s="9"/>
    </row>
    <row r="13" spans="1:5" x14ac:dyDescent="0.25">
      <c r="B13" s="9"/>
      <c r="C13" s="9"/>
      <c r="D13" s="9"/>
      <c r="E13" s="9"/>
    </row>
    <row r="14" spans="1:5" x14ac:dyDescent="0.25">
      <c r="B14" s="9"/>
      <c r="C14" s="9"/>
      <c r="D14" s="9"/>
      <c r="E14" s="9"/>
    </row>
    <row r="15" spans="1:5" x14ac:dyDescent="0.25">
      <c r="B15" s="9"/>
      <c r="C15" s="9"/>
      <c r="D15" s="9"/>
      <c r="E15" s="9"/>
    </row>
  </sheetData>
  <pageMargins left="0.7" right="0.7" top="0.75" bottom="0.75" header="0.3" footer="0.3"/>
  <pageSetup paperSize="9" scale="97" fitToHeight="0" orientation="landscape" horizontalDpi="300" verticalDpi="3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5"/>
  <sheetViews>
    <sheetView workbookViewId="0"/>
  </sheetViews>
  <sheetFormatPr defaultColWidth="10.90625" defaultRowHeight="15" x14ac:dyDescent="0.25"/>
  <cols>
    <col min="1" max="1" width="14.7265625" customWidth="1"/>
    <col min="2" max="2" width="18.7265625" customWidth="1"/>
    <col min="3" max="3" width="21.7265625" customWidth="1"/>
    <col min="4" max="4" width="20.7265625" customWidth="1"/>
  </cols>
  <sheetData>
    <row r="1" spans="1:5" ht="19.2" x14ac:dyDescent="0.35">
      <c r="A1" s="2" t="s">
        <v>45</v>
      </c>
    </row>
    <row r="2" spans="1:5" x14ac:dyDescent="0.25">
      <c r="A2" t="s">
        <v>48</v>
      </c>
    </row>
    <row r="3" spans="1:5" x14ac:dyDescent="0.25">
      <c r="A3" t="s">
        <v>49</v>
      </c>
    </row>
    <row r="4" spans="1:5" ht="40.049999999999997" customHeight="1" x14ac:dyDescent="0.3">
      <c r="A4" s="8" t="s">
        <v>50</v>
      </c>
      <c r="B4" s="7" t="s">
        <v>271</v>
      </c>
      <c r="C4" s="7" t="s">
        <v>272</v>
      </c>
      <c r="D4" s="7" t="s">
        <v>273</v>
      </c>
    </row>
    <row r="5" spans="1:5" x14ac:dyDescent="0.25">
      <c r="A5" t="s">
        <v>61</v>
      </c>
      <c r="B5" s="9">
        <v>2608</v>
      </c>
      <c r="C5" s="9">
        <v>1594</v>
      </c>
      <c r="D5" s="9">
        <v>61</v>
      </c>
      <c r="E5" s="9"/>
    </row>
    <row r="6" spans="1:5" x14ac:dyDescent="0.25">
      <c r="A6" t="s">
        <v>62</v>
      </c>
      <c r="B6" s="9">
        <v>2210</v>
      </c>
      <c r="C6" s="9">
        <v>1185</v>
      </c>
      <c r="D6" s="9">
        <v>54</v>
      </c>
      <c r="E6" s="9"/>
    </row>
    <row r="7" spans="1:5" x14ac:dyDescent="0.25">
      <c r="A7" t="s">
        <v>63</v>
      </c>
      <c r="B7" s="9">
        <v>2597</v>
      </c>
      <c r="C7" s="9">
        <v>1277</v>
      </c>
      <c r="D7" s="9">
        <v>49</v>
      </c>
      <c r="E7" s="9"/>
    </row>
    <row r="8" spans="1:5" x14ac:dyDescent="0.25">
      <c r="A8" t="s">
        <v>64</v>
      </c>
      <c r="B8" s="9">
        <v>2603</v>
      </c>
      <c r="C8" s="9">
        <v>1695</v>
      </c>
      <c r="D8" s="9">
        <v>65</v>
      </c>
      <c r="E8" s="9"/>
    </row>
    <row r="9" spans="1:5" x14ac:dyDescent="0.25">
      <c r="A9" t="s">
        <v>65</v>
      </c>
      <c r="B9" s="9">
        <v>2929</v>
      </c>
      <c r="C9" s="9">
        <v>1856</v>
      </c>
      <c r="D9" s="9">
        <v>63</v>
      </c>
      <c r="E9" s="9"/>
    </row>
    <row r="10" spans="1:5" x14ac:dyDescent="0.25">
      <c r="A10" t="s">
        <v>66</v>
      </c>
      <c r="B10" s="9">
        <v>3177</v>
      </c>
      <c r="C10" s="9">
        <v>2044</v>
      </c>
      <c r="D10" s="9">
        <v>64</v>
      </c>
      <c r="E10" s="9"/>
    </row>
    <row r="11" spans="1:5" x14ac:dyDescent="0.25">
      <c r="A11" t="s">
        <v>67</v>
      </c>
      <c r="B11" s="9">
        <v>1732</v>
      </c>
      <c r="C11" s="9">
        <v>1051</v>
      </c>
      <c r="D11" s="9">
        <v>61</v>
      </c>
      <c r="E11" s="9"/>
    </row>
    <row r="12" spans="1:5" x14ac:dyDescent="0.25">
      <c r="B12" s="9"/>
      <c r="C12" s="9"/>
      <c r="D12" s="9"/>
      <c r="E12" s="9"/>
    </row>
    <row r="13" spans="1:5" x14ac:dyDescent="0.25">
      <c r="B13" s="9"/>
      <c r="C13" s="9"/>
      <c r="D13" s="9"/>
      <c r="E13" s="9"/>
    </row>
    <row r="14" spans="1:5" x14ac:dyDescent="0.25">
      <c r="B14" s="9"/>
      <c r="C14" s="9"/>
      <c r="D14" s="9"/>
      <c r="E14" s="9"/>
    </row>
    <row r="15" spans="1:5" x14ac:dyDescent="0.25">
      <c r="B15" s="9"/>
      <c r="C15" s="9"/>
      <c r="D15" s="9"/>
      <c r="E15" s="9"/>
    </row>
  </sheetData>
  <pageMargins left="0.7" right="0.7" top="0.75" bottom="0.75" header="0.3" footer="0.3"/>
  <pageSetup paperSize="9" scale="84" fitToHeight="0" orientation="landscape" horizontalDpi="300" verticalDpi="3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25"/>
  <sheetViews>
    <sheetView topLeftCell="A13" workbookViewId="0"/>
  </sheetViews>
  <sheetFormatPr defaultColWidth="10.90625" defaultRowHeight="15" x14ac:dyDescent="0.25"/>
  <cols>
    <col min="1" max="1" width="22.7265625" customWidth="1"/>
    <col min="2" max="2" width="105.7265625" customWidth="1"/>
  </cols>
  <sheetData>
    <row r="1" spans="1:2" ht="19.2" x14ac:dyDescent="0.35">
      <c r="A1" s="2" t="s">
        <v>47</v>
      </c>
    </row>
    <row r="2" spans="1:2" ht="16.8" x14ac:dyDescent="0.3">
      <c r="A2" s="5" t="s">
        <v>274</v>
      </c>
      <c r="B2" s="5" t="s">
        <v>275</v>
      </c>
    </row>
    <row r="3" spans="1:2" x14ac:dyDescent="0.25">
      <c r="A3" s="4" t="s">
        <v>276</v>
      </c>
      <c r="B3" s="4" t="s">
        <v>277</v>
      </c>
    </row>
    <row r="4" spans="1:2" ht="120" x14ac:dyDescent="0.25">
      <c r="A4" s="4" t="s">
        <v>278</v>
      </c>
      <c r="B4" s="4" t="s">
        <v>279</v>
      </c>
    </row>
    <row r="5" spans="1:2" ht="30" x14ac:dyDescent="0.25">
      <c r="A5" s="4" t="s">
        <v>280</v>
      </c>
      <c r="B5" s="4" t="s">
        <v>281</v>
      </c>
    </row>
    <row r="6" spans="1:2" ht="45" x14ac:dyDescent="0.25">
      <c r="A6" s="4" t="s">
        <v>282</v>
      </c>
      <c r="B6" s="4" t="s">
        <v>283</v>
      </c>
    </row>
    <row r="7" spans="1:2" ht="45" x14ac:dyDescent="0.25">
      <c r="A7" s="4" t="s">
        <v>284</v>
      </c>
      <c r="B7" s="4" t="s">
        <v>285</v>
      </c>
    </row>
    <row r="8" spans="1:2" x14ac:dyDescent="0.25">
      <c r="A8" s="4" t="s">
        <v>286</v>
      </c>
      <c r="B8" s="4" t="s">
        <v>287</v>
      </c>
    </row>
    <row r="9" spans="1:2" ht="30" x14ac:dyDescent="0.25">
      <c r="A9" s="4" t="s">
        <v>288</v>
      </c>
      <c r="B9" s="4" t="s">
        <v>289</v>
      </c>
    </row>
    <row r="10" spans="1:2" ht="45" x14ac:dyDescent="0.25">
      <c r="A10" s="4" t="s">
        <v>213</v>
      </c>
      <c r="B10" s="4" t="s">
        <v>290</v>
      </c>
    </row>
    <row r="11" spans="1:2" ht="60" x14ac:dyDescent="0.25">
      <c r="A11" s="4" t="s">
        <v>291</v>
      </c>
      <c r="B11" s="4" t="s">
        <v>292</v>
      </c>
    </row>
    <row r="12" spans="1:2" x14ac:dyDescent="0.25">
      <c r="A12" s="4" t="s">
        <v>293</v>
      </c>
      <c r="B12" s="4" t="s">
        <v>294</v>
      </c>
    </row>
    <row r="13" spans="1:2" ht="60" x14ac:dyDescent="0.25">
      <c r="A13" s="4" t="s">
        <v>295</v>
      </c>
      <c r="B13" s="4" t="s">
        <v>296</v>
      </c>
    </row>
    <row r="14" spans="1:2" ht="30" x14ac:dyDescent="0.25">
      <c r="A14" s="4" t="s">
        <v>297</v>
      </c>
      <c r="B14" s="4" t="s">
        <v>298</v>
      </c>
    </row>
    <row r="15" spans="1:2" x14ac:dyDescent="0.25">
      <c r="A15" s="4" t="s">
        <v>299</v>
      </c>
      <c r="B15" s="4" t="s">
        <v>300</v>
      </c>
    </row>
    <row r="16" spans="1:2" ht="30" x14ac:dyDescent="0.25">
      <c r="A16" s="4" t="s">
        <v>68</v>
      </c>
      <c r="B16" s="4" t="s">
        <v>301</v>
      </c>
    </row>
    <row r="17" spans="1:2" ht="30" x14ac:dyDescent="0.25">
      <c r="A17" s="4" t="s">
        <v>69</v>
      </c>
      <c r="B17" s="4" t="s">
        <v>302</v>
      </c>
    </row>
    <row r="18" spans="1:2" x14ac:dyDescent="0.25">
      <c r="A18" s="4" t="s">
        <v>70</v>
      </c>
      <c r="B18" s="4" t="s">
        <v>303</v>
      </c>
    </row>
    <row r="19" spans="1:2" ht="45" x14ac:dyDescent="0.25">
      <c r="A19" s="4" t="s">
        <v>304</v>
      </c>
      <c r="B19" s="4" t="s">
        <v>305</v>
      </c>
    </row>
    <row r="20" spans="1:2" ht="30" x14ac:dyDescent="0.25">
      <c r="A20" s="4" t="s">
        <v>306</v>
      </c>
      <c r="B20" s="4" t="s">
        <v>307</v>
      </c>
    </row>
    <row r="21" spans="1:2" ht="30" x14ac:dyDescent="0.25">
      <c r="A21" s="4" t="s">
        <v>308</v>
      </c>
      <c r="B21" s="4" t="s">
        <v>309</v>
      </c>
    </row>
    <row r="22" spans="1:2" ht="30" x14ac:dyDescent="0.25">
      <c r="A22" s="4" t="s">
        <v>310</v>
      </c>
      <c r="B22" s="4" t="s">
        <v>311</v>
      </c>
    </row>
    <row r="23" spans="1:2" ht="30" x14ac:dyDescent="0.25">
      <c r="A23" s="4" t="s">
        <v>312</v>
      </c>
      <c r="B23" s="4" t="s">
        <v>313</v>
      </c>
    </row>
    <row r="24" spans="1:2" x14ac:dyDescent="0.25">
      <c r="A24" s="4" t="s">
        <v>314</v>
      </c>
      <c r="B24" s="4" t="s">
        <v>315</v>
      </c>
    </row>
    <row r="25" spans="1:2" x14ac:dyDescent="0.25">
      <c r="A25" s="4"/>
      <c r="B25" s="4"/>
    </row>
  </sheetData>
  <pageMargins left="0.7" right="0.7" top="0.75" bottom="0.75" header="0.3" footer="0.3"/>
  <pageSetup paperSize="9" scale="85" fitToHeight="0"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3"/>
  <sheetViews>
    <sheetView topLeftCell="A2" workbookViewId="0">
      <selection activeCell="C20" sqref="C20"/>
    </sheetView>
  </sheetViews>
  <sheetFormatPr defaultColWidth="10.90625" defaultRowHeight="15" x14ac:dyDescent="0.25"/>
  <cols>
    <col min="1" max="1" width="17.7265625" customWidth="1"/>
    <col min="2" max="2" width="15.7265625" customWidth="1"/>
    <col min="3" max="3" width="105.7265625" customWidth="1"/>
  </cols>
  <sheetData>
    <row r="1" spans="1:3" ht="19.2" x14ac:dyDescent="0.35">
      <c r="A1" s="2" t="s">
        <v>12</v>
      </c>
    </row>
    <row r="2" spans="1:3" ht="40.049999999999997" customHeight="1" x14ac:dyDescent="0.3">
      <c r="A2" s="5" t="s">
        <v>13</v>
      </c>
      <c r="B2" s="5" t="s">
        <v>14</v>
      </c>
      <c r="C2" s="5" t="s">
        <v>15</v>
      </c>
    </row>
    <row r="3" spans="1:3" x14ac:dyDescent="0.25">
      <c r="A3" s="4" t="s">
        <v>16</v>
      </c>
      <c r="B3" s="6" t="str">
        <f>HYPERLINK("#1_1!A1", "Table 1.1")</f>
        <v>Table 1.1</v>
      </c>
      <c r="C3" s="4" t="s">
        <v>17</v>
      </c>
    </row>
    <row r="4" spans="1:3" x14ac:dyDescent="0.25">
      <c r="A4" s="4" t="s">
        <v>18</v>
      </c>
      <c r="B4" s="6" t="str">
        <f>HYPERLINK("#1_2!A1", "Table 1.2")</f>
        <v>Table 1.2</v>
      </c>
      <c r="C4" s="4" t="s">
        <v>19</v>
      </c>
    </row>
    <row r="5" spans="1:3" x14ac:dyDescent="0.25">
      <c r="A5" s="4" t="s">
        <v>20</v>
      </c>
      <c r="B5" s="6" t="str">
        <f>HYPERLINK("#1_3!A1", "Table 1.3")</f>
        <v>Table 1.3</v>
      </c>
      <c r="C5" s="4" t="s">
        <v>21</v>
      </c>
    </row>
    <row r="6" spans="1:3" x14ac:dyDescent="0.25">
      <c r="A6" s="4" t="s">
        <v>22</v>
      </c>
      <c r="B6" s="6" t="str">
        <f>HYPERLINK("#1_4!A1", "Table 1.4")</f>
        <v>Table 1.4</v>
      </c>
      <c r="C6" s="4" t="s">
        <v>23</v>
      </c>
    </row>
    <row r="7" spans="1:3" x14ac:dyDescent="0.25">
      <c r="A7" s="4" t="s">
        <v>24</v>
      </c>
      <c r="B7" s="6" t="str">
        <f>HYPERLINK("#2_1!A1", "Table 2.1")</f>
        <v>Table 2.1</v>
      </c>
      <c r="C7" s="4" t="s">
        <v>317</v>
      </c>
    </row>
    <row r="8" spans="1:3" x14ac:dyDescent="0.25">
      <c r="A8" s="4" t="s">
        <v>26</v>
      </c>
      <c r="B8" s="6" t="str">
        <f>HYPERLINK("#2_2!A1", "Table 2.2")</f>
        <v>Table 2.2</v>
      </c>
      <c r="C8" s="4" t="s">
        <v>27</v>
      </c>
    </row>
    <row r="9" spans="1:3" x14ac:dyDescent="0.25">
      <c r="A9" s="4" t="s">
        <v>28</v>
      </c>
      <c r="B9" s="6" t="str">
        <f>HYPERLINK("#2_3!A1", "Table 2.3")</f>
        <v>Table 2.3</v>
      </c>
      <c r="C9" s="4" t="s">
        <v>29</v>
      </c>
    </row>
    <row r="10" spans="1:3" x14ac:dyDescent="0.25">
      <c r="A10" s="4" t="s">
        <v>30</v>
      </c>
      <c r="B10" s="6" t="str">
        <f>HYPERLINK("#2_4!A1", "Table 2.4")</f>
        <v>Table 2.4</v>
      </c>
      <c r="C10" s="4" t="s">
        <v>31</v>
      </c>
    </row>
    <row r="11" spans="1:3" x14ac:dyDescent="0.25">
      <c r="A11" s="4" t="s">
        <v>32</v>
      </c>
      <c r="B11" s="6" t="str">
        <f>HYPERLINK("#2_5!A1", "Table 2.5")</f>
        <v>Table 2.5</v>
      </c>
      <c r="C11" s="4" t="s">
        <v>33</v>
      </c>
    </row>
    <row r="12" spans="1:3" x14ac:dyDescent="0.25">
      <c r="A12" s="4" t="s">
        <v>34</v>
      </c>
      <c r="B12" s="6" t="str">
        <f>HYPERLINK("#2_6!A1", "Table 2.6")</f>
        <v>Table 2.6</v>
      </c>
      <c r="C12" s="4" t="s">
        <v>35</v>
      </c>
    </row>
    <row r="13" spans="1:3" x14ac:dyDescent="0.25">
      <c r="A13" s="4" t="s">
        <v>36</v>
      </c>
      <c r="B13" s="6" t="str">
        <f>HYPERLINK("#2_7!A1", "Table 2.7")</f>
        <v>Table 2.7</v>
      </c>
      <c r="C13" s="4" t="s">
        <v>37</v>
      </c>
    </row>
    <row r="14" spans="1:3" x14ac:dyDescent="0.25">
      <c r="A14" s="4" t="s">
        <v>38</v>
      </c>
      <c r="B14" s="6" t="str">
        <f>HYPERLINK("#3_1!A1", "Table 3.1")</f>
        <v>Table 3.1</v>
      </c>
      <c r="C14" s="4" t="s">
        <v>39</v>
      </c>
    </row>
    <row r="15" spans="1:3" x14ac:dyDescent="0.25">
      <c r="A15" s="4" t="s">
        <v>40</v>
      </c>
      <c r="B15" s="6" t="str">
        <f>HYPERLINK("#3_2!A1", "Table 3.2")</f>
        <v>Table 3.2</v>
      </c>
      <c r="C15" s="4" t="s">
        <v>318</v>
      </c>
    </row>
    <row r="16" spans="1:3" x14ac:dyDescent="0.25">
      <c r="A16" s="4" t="s">
        <v>42</v>
      </c>
      <c r="B16" s="6" t="str">
        <f>HYPERLINK("#3_3!A1", "Table 3.3")</f>
        <v>Table 3.3</v>
      </c>
      <c r="C16" s="4" t="s">
        <v>43</v>
      </c>
    </row>
    <row r="17" spans="1:3" x14ac:dyDescent="0.25">
      <c r="A17" s="4" t="s">
        <v>44</v>
      </c>
      <c r="B17" s="6" t="str">
        <f>HYPERLINK("#3_4!A1", "Table 3.4")</f>
        <v>Table 3.4</v>
      </c>
      <c r="C17" s="4" t="s">
        <v>45</v>
      </c>
    </row>
    <row r="18" spans="1:3" x14ac:dyDescent="0.25">
      <c r="A18" s="4" t="s">
        <v>46</v>
      </c>
      <c r="B18" s="6" t="str">
        <f>HYPERLINK("#notes!A1", "Notes")</f>
        <v>Notes</v>
      </c>
      <c r="C18" s="4" t="s">
        <v>47</v>
      </c>
    </row>
    <row r="19" spans="1:3" x14ac:dyDescent="0.25">
      <c r="A19" s="4"/>
      <c r="B19" s="4"/>
      <c r="C19" s="4"/>
    </row>
    <row r="20" spans="1:3" x14ac:dyDescent="0.25">
      <c r="A20" s="4"/>
      <c r="B20" s="4"/>
      <c r="C20" s="4"/>
    </row>
    <row r="21" spans="1:3" x14ac:dyDescent="0.25">
      <c r="A21" s="4"/>
      <c r="B21" s="4"/>
      <c r="C21" s="4"/>
    </row>
    <row r="22" spans="1:3" x14ac:dyDescent="0.25">
      <c r="A22" s="4"/>
      <c r="B22" s="4"/>
      <c r="C22" s="4"/>
    </row>
    <row r="23" spans="1:3" x14ac:dyDescent="0.25">
      <c r="A23" s="4"/>
      <c r="B23" s="4"/>
      <c r="C23" s="4"/>
    </row>
    <row r="24" spans="1:3" x14ac:dyDescent="0.25">
      <c r="A24" s="4"/>
      <c r="B24" s="4"/>
      <c r="C24" s="4"/>
    </row>
    <row r="25" spans="1:3" x14ac:dyDescent="0.25">
      <c r="A25" s="4"/>
      <c r="B25" s="4"/>
      <c r="C25" s="4"/>
    </row>
    <row r="26" spans="1:3" x14ac:dyDescent="0.25">
      <c r="A26" s="4"/>
      <c r="B26" s="4"/>
      <c r="C26" s="4"/>
    </row>
    <row r="27" spans="1:3" x14ac:dyDescent="0.25">
      <c r="A27" s="4"/>
      <c r="B27" s="4"/>
      <c r="C27" s="4"/>
    </row>
    <row r="28" spans="1:3" x14ac:dyDescent="0.25">
      <c r="A28" s="4"/>
      <c r="B28" s="4"/>
      <c r="C28" s="4"/>
    </row>
    <row r="29" spans="1:3" x14ac:dyDescent="0.25">
      <c r="A29" s="4"/>
      <c r="B29" s="4"/>
      <c r="C29" s="4"/>
    </row>
    <row r="30" spans="1:3" x14ac:dyDescent="0.25">
      <c r="A30" s="4"/>
      <c r="B30" s="4"/>
      <c r="C30" s="4"/>
    </row>
    <row r="31" spans="1:3" x14ac:dyDescent="0.25">
      <c r="A31" s="4"/>
      <c r="B31" s="4"/>
      <c r="C31" s="4"/>
    </row>
    <row r="32" spans="1:3" x14ac:dyDescent="0.25">
      <c r="A32" s="4"/>
      <c r="B32" s="4"/>
      <c r="C32" s="4"/>
    </row>
    <row r="33" spans="1:3" x14ac:dyDescent="0.25">
      <c r="A33" s="4"/>
      <c r="B33" s="4"/>
      <c r="C33" s="4"/>
    </row>
  </sheetData>
  <pageMargins left="0.7" right="0.7" top="0.75" bottom="0.75" header="0.3" footer="0.3"/>
  <pageSetup paperSize="9" scale="79" fitToHeight="0" orientation="landscape"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workbookViewId="0"/>
  </sheetViews>
  <sheetFormatPr defaultColWidth="10.90625" defaultRowHeight="15" x14ac:dyDescent="0.25"/>
  <sheetData>
    <row r="1" spans="1:11" ht="19.2" x14ac:dyDescent="0.35">
      <c r="A1" s="2" t="s">
        <v>17</v>
      </c>
    </row>
    <row r="2" spans="1:11" x14ac:dyDescent="0.25">
      <c r="A2" t="s">
        <v>48</v>
      </c>
    </row>
    <row r="3" spans="1:11" x14ac:dyDescent="0.25">
      <c r="A3" t="s">
        <v>49</v>
      </c>
    </row>
    <row r="4" spans="1:11" ht="57" customHeight="1" x14ac:dyDescent="0.3">
      <c r="A4" s="8" t="s">
        <v>50</v>
      </c>
      <c r="B4" s="7" t="s">
        <v>51</v>
      </c>
      <c r="C4" s="7" t="s">
        <v>52</v>
      </c>
      <c r="D4" s="7" t="s">
        <v>53</v>
      </c>
      <c r="E4" s="7" t="s">
        <v>54</v>
      </c>
      <c r="F4" s="7" t="s">
        <v>55</v>
      </c>
      <c r="G4" s="7" t="s">
        <v>56</v>
      </c>
      <c r="H4" s="7" t="s">
        <v>57</v>
      </c>
      <c r="I4" s="7" t="s">
        <v>58</v>
      </c>
      <c r="J4" s="7" t="s">
        <v>59</v>
      </c>
      <c r="K4" s="7" t="s">
        <v>60</v>
      </c>
    </row>
    <row r="5" spans="1:11" x14ac:dyDescent="0.25">
      <c r="A5" t="s">
        <v>61</v>
      </c>
      <c r="B5" s="9">
        <v>4451</v>
      </c>
      <c r="C5" s="9">
        <v>1874</v>
      </c>
      <c r="D5" s="9">
        <v>425</v>
      </c>
      <c r="E5" s="9">
        <v>2299</v>
      </c>
      <c r="F5" s="9">
        <v>892</v>
      </c>
      <c r="G5" s="9">
        <v>754</v>
      </c>
      <c r="H5" s="9">
        <v>1646</v>
      </c>
      <c r="I5" s="9">
        <v>309</v>
      </c>
      <c r="J5" s="9">
        <v>197</v>
      </c>
      <c r="K5" s="9">
        <v>506</v>
      </c>
    </row>
    <row r="6" spans="1:11" x14ac:dyDescent="0.25">
      <c r="A6" t="s">
        <v>62</v>
      </c>
      <c r="B6" s="9">
        <v>5741</v>
      </c>
      <c r="C6" s="9">
        <v>1857</v>
      </c>
      <c r="D6" s="9">
        <v>442</v>
      </c>
      <c r="E6" s="9">
        <v>2299</v>
      </c>
      <c r="F6" s="9">
        <v>1159</v>
      </c>
      <c r="G6" s="9">
        <v>952</v>
      </c>
      <c r="H6" s="9">
        <v>2111</v>
      </c>
      <c r="I6" s="9">
        <v>815</v>
      </c>
      <c r="J6" s="9">
        <v>516</v>
      </c>
      <c r="K6" s="9">
        <v>1331</v>
      </c>
    </row>
    <row r="7" spans="1:11" x14ac:dyDescent="0.25">
      <c r="A7" t="s">
        <v>63</v>
      </c>
      <c r="B7" s="9">
        <v>6729</v>
      </c>
      <c r="C7" s="9">
        <v>2910</v>
      </c>
      <c r="D7" s="9">
        <v>620</v>
      </c>
      <c r="E7" s="9">
        <v>3530</v>
      </c>
      <c r="F7" s="9">
        <v>1298</v>
      </c>
      <c r="G7" s="9">
        <v>929</v>
      </c>
      <c r="H7" s="9">
        <v>2227</v>
      </c>
      <c r="I7" s="9">
        <v>618</v>
      </c>
      <c r="J7" s="9">
        <v>354</v>
      </c>
      <c r="K7" s="9">
        <v>972</v>
      </c>
    </row>
    <row r="8" spans="1:11" x14ac:dyDescent="0.25">
      <c r="A8" t="s">
        <v>64</v>
      </c>
      <c r="B8" s="9">
        <v>5147</v>
      </c>
      <c r="C8" s="9">
        <v>2708</v>
      </c>
      <c r="D8" s="9">
        <v>581</v>
      </c>
      <c r="E8" s="9">
        <v>3289</v>
      </c>
      <c r="F8" s="9">
        <v>845</v>
      </c>
      <c r="G8" s="9">
        <v>707</v>
      </c>
      <c r="H8" s="9">
        <v>1552</v>
      </c>
      <c r="I8" s="9">
        <v>193</v>
      </c>
      <c r="J8" s="9">
        <v>113</v>
      </c>
      <c r="K8" s="9">
        <v>306</v>
      </c>
    </row>
    <row r="9" spans="1:11" x14ac:dyDescent="0.25">
      <c r="A9" t="s">
        <v>65</v>
      </c>
      <c r="B9" s="9">
        <v>7521</v>
      </c>
      <c r="C9" s="9">
        <v>2840</v>
      </c>
      <c r="D9" s="9">
        <v>570</v>
      </c>
      <c r="E9" s="9">
        <v>3410</v>
      </c>
      <c r="F9" s="9">
        <v>817</v>
      </c>
      <c r="G9" s="9">
        <v>612</v>
      </c>
      <c r="H9" s="9">
        <v>1429</v>
      </c>
      <c r="I9" s="9">
        <v>1069</v>
      </c>
      <c r="J9" s="9">
        <v>1613</v>
      </c>
      <c r="K9" s="9">
        <v>2682</v>
      </c>
    </row>
    <row r="10" spans="1:11" x14ac:dyDescent="0.25">
      <c r="A10" t="s">
        <v>66</v>
      </c>
      <c r="B10" s="9">
        <v>7309</v>
      </c>
      <c r="C10" s="9">
        <v>2809</v>
      </c>
      <c r="D10" s="9">
        <v>528</v>
      </c>
      <c r="E10" s="9">
        <v>3337</v>
      </c>
      <c r="F10" s="9">
        <v>754</v>
      </c>
      <c r="G10" s="9">
        <v>613</v>
      </c>
      <c r="H10" s="9">
        <v>1367</v>
      </c>
      <c r="I10" s="9">
        <v>1062</v>
      </c>
      <c r="J10" s="9">
        <v>1543</v>
      </c>
      <c r="K10" s="9">
        <v>2605</v>
      </c>
    </row>
    <row r="11" spans="1:11" x14ac:dyDescent="0.25">
      <c r="A11" t="s">
        <v>67</v>
      </c>
      <c r="B11" s="9">
        <v>5515</v>
      </c>
      <c r="C11" s="9">
        <v>2838</v>
      </c>
      <c r="D11" s="9">
        <v>400</v>
      </c>
      <c r="E11" s="9">
        <v>3238</v>
      </c>
      <c r="F11" s="9">
        <v>629</v>
      </c>
      <c r="G11" s="9">
        <v>298</v>
      </c>
      <c r="H11" s="9">
        <v>927</v>
      </c>
      <c r="I11" s="9">
        <v>635</v>
      </c>
      <c r="J11" s="9">
        <v>715</v>
      </c>
      <c r="K11" s="9">
        <v>1350</v>
      </c>
    </row>
    <row r="12" spans="1:11" x14ac:dyDescent="0.25">
      <c r="B12" s="9"/>
      <c r="C12" s="9"/>
      <c r="D12" s="9"/>
      <c r="E12" s="9"/>
      <c r="F12" s="9"/>
      <c r="G12" s="9"/>
      <c r="H12" s="9"/>
      <c r="I12" s="9"/>
      <c r="J12" s="9"/>
      <c r="K12" s="9"/>
    </row>
    <row r="13" spans="1:11" x14ac:dyDescent="0.25">
      <c r="B13" s="9"/>
      <c r="C13" s="9"/>
      <c r="D13" s="9"/>
      <c r="E13" s="9"/>
      <c r="F13" s="9"/>
      <c r="G13" s="9"/>
      <c r="H13" s="9"/>
      <c r="I13" s="9"/>
      <c r="J13" s="9"/>
      <c r="K13" s="9"/>
    </row>
    <row r="14" spans="1:11" x14ac:dyDescent="0.25">
      <c r="B14" s="9"/>
      <c r="C14" s="9"/>
      <c r="D14" s="9"/>
      <c r="E14" s="9"/>
      <c r="F14" s="9"/>
      <c r="G14" s="9"/>
      <c r="H14" s="9"/>
      <c r="I14" s="9"/>
      <c r="J14" s="9"/>
      <c r="K14" s="9"/>
    </row>
    <row r="15" spans="1:11" x14ac:dyDescent="0.25">
      <c r="B15" s="9"/>
      <c r="C15" s="9"/>
      <c r="D15" s="9"/>
      <c r="E15" s="9"/>
      <c r="F15" s="9"/>
      <c r="G15" s="9"/>
      <c r="H15" s="9"/>
      <c r="I15" s="9"/>
      <c r="J15" s="9"/>
      <c r="K15" s="9"/>
    </row>
  </sheetData>
  <pageMargins left="0.7" right="0.7" top="0.75" bottom="0.75" header="0.3" footer="0.3"/>
  <pageSetup paperSize="9" scale="91" fitToHeight="0" orientation="landscape"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5"/>
  <sheetViews>
    <sheetView workbookViewId="0"/>
  </sheetViews>
  <sheetFormatPr defaultColWidth="10.90625" defaultRowHeight="15" x14ac:dyDescent="0.25"/>
  <cols>
    <col min="1" max="1" width="15.7265625" customWidth="1"/>
  </cols>
  <sheetData>
    <row r="1" spans="1:6" ht="19.2" x14ac:dyDescent="0.35">
      <c r="A1" s="2" t="s">
        <v>19</v>
      </c>
    </row>
    <row r="2" spans="1:6" x14ac:dyDescent="0.25">
      <c r="A2" t="s">
        <v>48</v>
      </c>
    </row>
    <row r="3" spans="1:6" x14ac:dyDescent="0.25">
      <c r="A3" t="s">
        <v>49</v>
      </c>
    </row>
    <row r="4" spans="1:6" ht="40.049999999999997" customHeight="1" x14ac:dyDescent="0.3">
      <c r="A4" s="8" t="s">
        <v>50</v>
      </c>
      <c r="B4" s="7" t="s">
        <v>51</v>
      </c>
      <c r="C4" s="7" t="s">
        <v>68</v>
      </c>
      <c r="D4" s="7" t="s">
        <v>69</v>
      </c>
      <c r="E4" s="7" t="s">
        <v>70</v>
      </c>
    </row>
    <row r="5" spans="1:6" x14ac:dyDescent="0.25">
      <c r="A5" t="s">
        <v>61</v>
      </c>
      <c r="B5" s="9">
        <v>4451</v>
      </c>
      <c r="C5" s="9">
        <v>2038</v>
      </c>
      <c r="D5" s="9">
        <v>298</v>
      </c>
      <c r="E5" s="9">
        <v>2115</v>
      </c>
      <c r="F5" s="9"/>
    </row>
    <row r="6" spans="1:6" x14ac:dyDescent="0.25">
      <c r="A6" t="s">
        <v>62</v>
      </c>
      <c r="B6" s="9">
        <v>5741</v>
      </c>
      <c r="C6" s="9">
        <v>3223</v>
      </c>
      <c r="D6" s="9">
        <v>215</v>
      </c>
      <c r="E6" s="9">
        <v>2303</v>
      </c>
      <c r="F6" s="9"/>
    </row>
    <row r="7" spans="1:6" x14ac:dyDescent="0.25">
      <c r="A7" t="s">
        <v>63</v>
      </c>
      <c r="B7" s="9">
        <v>6729</v>
      </c>
      <c r="C7" s="9">
        <v>3846</v>
      </c>
      <c r="D7" s="9">
        <v>322</v>
      </c>
      <c r="E7" s="9">
        <v>2561</v>
      </c>
      <c r="F7" s="9"/>
    </row>
    <row r="8" spans="1:6" x14ac:dyDescent="0.25">
      <c r="A8" t="s">
        <v>64</v>
      </c>
      <c r="B8" s="9">
        <v>5147</v>
      </c>
      <c r="C8" s="9">
        <v>2601</v>
      </c>
      <c r="D8" s="9">
        <v>342</v>
      </c>
      <c r="E8" s="9">
        <v>2204</v>
      </c>
      <c r="F8" s="9"/>
    </row>
    <row r="9" spans="1:6" x14ac:dyDescent="0.25">
      <c r="A9" t="s">
        <v>65</v>
      </c>
      <c r="B9" s="9">
        <v>7521</v>
      </c>
      <c r="C9" s="9">
        <v>3749</v>
      </c>
      <c r="D9" s="9">
        <v>321</v>
      </c>
      <c r="E9" s="9">
        <v>3451</v>
      </c>
      <c r="F9" s="9"/>
    </row>
    <row r="10" spans="1:6" x14ac:dyDescent="0.25">
      <c r="A10" t="s">
        <v>66</v>
      </c>
      <c r="B10" s="9">
        <v>7309</v>
      </c>
      <c r="C10" s="9">
        <v>3522</v>
      </c>
      <c r="D10" s="9">
        <v>294</v>
      </c>
      <c r="E10" s="9">
        <v>3493</v>
      </c>
      <c r="F10" s="9"/>
    </row>
    <row r="11" spans="1:6" x14ac:dyDescent="0.25">
      <c r="A11" t="s">
        <v>67</v>
      </c>
      <c r="B11" s="9">
        <v>5515</v>
      </c>
      <c r="C11" s="9">
        <v>2631</v>
      </c>
      <c r="D11" s="9">
        <v>334</v>
      </c>
      <c r="E11" s="9">
        <v>2550</v>
      </c>
      <c r="F11" s="9"/>
    </row>
    <row r="12" spans="1:6" x14ac:dyDescent="0.25">
      <c r="B12" s="9"/>
      <c r="C12" s="9"/>
      <c r="D12" s="9"/>
      <c r="E12" s="9"/>
      <c r="F12" s="9"/>
    </row>
    <row r="13" spans="1:6" x14ac:dyDescent="0.25">
      <c r="B13" s="9"/>
      <c r="C13" s="9"/>
      <c r="D13" s="9"/>
      <c r="E13" s="9"/>
      <c r="F13" s="9"/>
    </row>
    <row r="14" spans="1:6" x14ac:dyDescent="0.25">
      <c r="B14" s="9"/>
      <c r="C14" s="9"/>
      <c r="D14" s="9"/>
      <c r="E14" s="9"/>
      <c r="F14" s="9"/>
    </row>
    <row r="15" spans="1:6" x14ac:dyDescent="0.25">
      <c r="B15" s="9"/>
      <c r="C15" s="9"/>
      <c r="D15" s="9"/>
      <c r="E15" s="9"/>
      <c r="F15" s="9"/>
    </row>
  </sheetData>
  <pageMargins left="0.7" right="0.7" top="0.75" bottom="0.75" header="0.3" footer="0.3"/>
  <pageSetup paperSize="9" fitToHeight="0"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5"/>
  <sheetViews>
    <sheetView workbookViewId="0"/>
  </sheetViews>
  <sheetFormatPr defaultColWidth="10.90625" defaultRowHeight="15" x14ac:dyDescent="0.25"/>
  <cols>
    <col min="2" max="2" width="11.7265625" customWidth="1"/>
    <col min="5" max="5" width="13.7265625" customWidth="1"/>
    <col min="8" max="8" width="11.7265625" customWidth="1"/>
  </cols>
  <sheetData>
    <row r="1" spans="1:13" ht="19.2" x14ac:dyDescent="0.35">
      <c r="A1" s="2" t="s">
        <v>21</v>
      </c>
    </row>
    <row r="2" spans="1:13" x14ac:dyDescent="0.25">
      <c r="A2" t="s">
        <v>48</v>
      </c>
    </row>
    <row r="3" spans="1:13" x14ac:dyDescent="0.25">
      <c r="A3" t="s">
        <v>49</v>
      </c>
    </row>
    <row r="4" spans="1:13" ht="46.95" customHeight="1" x14ac:dyDescent="0.3">
      <c r="A4" s="8" t="s">
        <v>50</v>
      </c>
      <c r="B4" s="7" t="s">
        <v>71</v>
      </c>
      <c r="C4" s="7" t="s">
        <v>72</v>
      </c>
      <c r="D4" s="7" t="s">
        <v>73</v>
      </c>
      <c r="E4" s="7" t="s">
        <v>74</v>
      </c>
      <c r="F4" s="7" t="s">
        <v>75</v>
      </c>
      <c r="G4" s="7" t="s">
        <v>76</v>
      </c>
      <c r="H4" s="7" t="s">
        <v>77</v>
      </c>
      <c r="I4" s="7" t="s">
        <v>78</v>
      </c>
      <c r="J4" s="7" t="s">
        <v>79</v>
      </c>
      <c r="K4" s="7" t="s">
        <v>80</v>
      </c>
      <c r="L4" s="7" t="s">
        <v>81</v>
      </c>
      <c r="M4" s="7" t="s">
        <v>82</v>
      </c>
    </row>
    <row r="5" spans="1:13" x14ac:dyDescent="0.25">
      <c r="A5" t="s">
        <v>61</v>
      </c>
      <c r="B5" s="9">
        <v>1255</v>
      </c>
      <c r="C5" s="9">
        <v>783</v>
      </c>
      <c r="D5" s="9">
        <v>2038</v>
      </c>
      <c r="E5" s="9">
        <v>149</v>
      </c>
      <c r="F5" s="9">
        <v>149</v>
      </c>
      <c r="G5" s="9">
        <v>298</v>
      </c>
      <c r="H5" s="9">
        <v>938</v>
      </c>
      <c r="I5" s="9">
        <v>1177</v>
      </c>
      <c r="J5" s="9">
        <v>2115</v>
      </c>
      <c r="K5" s="9">
        <v>2342</v>
      </c>
      <c r="L5" s="9">
        <v>2109</v>
      </c>
      <c r="M5" s="9">
        <v>4451</v>
      </c>
    </row>
    <row r="6" spans="1:13" x14ac:dyDescent="0.25">
      <c r="A6" t="s">
        <v>62</v>
      </c>
      <c r="B6" s="9">
        <v>2413</v>
      </c>
      <c r="C6" s="9">
        <v>810</v>
      </c>
      <c r="D6" s="9">
        <v>3223</v>
      </c>
      <c r="E6" s="9">
        <v>120</v>
      </c>
      <c r="F6" s="9">
        <v>95</v>
      </c>
      <c r="G6" s="9">
        <v>215</v>
      </c>
      <c r="H6" s="9">
        <v>1170</v>
      </c>
      <c r="I6" s="9">
        <v>1133</v>
      </c>
      <c r="J6" s="9">
        <v>2303</v>
      </c>
      <c r="K6" s="9">
        <v>3703</v>
      </c>
      <c r="L6" s="9">
        <v>2038</v>
      </c>
      <c r="M6" s="9">
        <v>5741</v>
      </c>
    </row>
    <row r="7" spans="1:13" x14ac:dyDescent="0.25">
      <c r="A7" t="s">
        <v>63</v>
      </c>
      <c r="B7" s="9">
        <v>2331</v>
      </c>
      <c r="C7" s="9">
        <v>1515</v>
      </c>
      <c r="D7" s="9">
        <v>3846</v>
      </c>
      <c r="E7" s="9">
        <v>186</v>
      </c>
      <c r="F7" s="9">
        <v>136</v>
      </c>
      <c r="G7" s="9">
        <v>322</v>
      </c>
      <c r="H7" s="9">
        <v>1227</v>
      </c>
      <c r="I7" s="9">
        <v>1334</v>
      </c>
      <c r="J7" s="9">
        <v>2561</v>
      </c>
      <c r="K7" s="9">
        <v>3744</v>
      </c>
      <c r="L7" s="9">
        <v>2985</v>
      </c>
      <c r="M7" s="9">
        <v>6729</v>
      </c>
    </row>
    <row r="8" spans="1:13" x14ac:dyDescent="0.25">
      <c r="A8" t="s">
        <v>64</v>
      </c>
      <c r="B8" s="9">
        <v>1301</v>
      </c>
      <c r="C8" s="9">
        <v>1300</v>
      </c>
      <c r="D8" s="9">
        <v>2601</v>
      </c>
      <c r="E8" s="9">
        <v>153</v>
      </c>
      <c r="F8" s="9">
        <v>189</v>
      </c>
      <c r="G8" s="9">
        <v>342</v>
      </c>
      <c r="H8" s="9">
        <v>875</v>
      </c>
      <c r="I8" s="9">
        <v>1329</v>
      </c>
      <c r="J8" s="9">
        <v>2204</v>
      </c>
      <c r="K8" s="9">
        <v>2329</v>
      </c>
      <c r="L8" s="9">
        <v>2818</v>
      </c>
      <c r="M8" s="9">
        <v>5147</v>
      </c>
    </row>
    <row r="9" spans="1:13" x14ac:dyDescent="0.25">
      <c r="A9" t="s">
        <v>65</v>
      </c>
      <c r="B9" s="9">
        <v>2341</v>
      </c>
      <c r="C9" s="9">
        <v>1408</v>
      </c>
      <c r="D9" s="9">
        <v>3749</v>
      </c>
      <c r="E9" s="9">
        <v>157</v>
      </c>
      <c r="F9" s="9">
        <v>164</v>
      </c>
      <c r="G9" s="9">
        <v>321</v>
      </c>
      <c r="H9" s="9">
        <v>1892</v>
      </c>
      <c r="I9" s="9">
        <v>1559</v>
      </c>
      <c r="J9" s="9">
        <v>3451</v>
      </c>
      <c r="K9" s="9">
        <v>4390</v>
      </c>
      <c r="L9" s="9">
        <v>3131</v>
      </c>
      <c r="M9" s="9">
        <v>7521</v>
      </c>
    </row>
    <row r="10" spans="1:13" x14ac:dyDescent="0.25">
      <c r="A10" t="s">
        <v>66</v>
      </c>
      <c r="B10" s="9">
        <v>2069</v>
      </c>
      <c r="C10" s="9">
        <v>1453</v>
      </c>
      <c r="D10" s="9">
        <v>3522</v>
      </c>
      <c r="E10" s="9">
        <v>132</v>
      </c>
      <c r="F10" s="9">
        <v>162</v>
      </c>
      <c r="G10" s="9">
        <v>294</v>
      </c>
      <c r="H10" s="9">
        <v>2010</v>
      </c>
      <c r="I10" s="9">
        <v>1483</v>
      </c>
      <c r="J10" s="9">
        <v>3493</v>
      </c>
      <c r="K10" s="9">
        <v>4211</v>
      </c>
      <c r="L10" s="9">
        <v>3098</v>
      </c>
      <c r="M10" s="9">
        <v>7309</v>
      </c>
    </row>
    <row r="11" spans="1:13" x14ac:dyDescent="0.25">
      <c r="A11" t="s">
        <v>67</v>
      </c>
      <c r="B11" s="9">
        <v>1197</v>
      </c>
      <c r="C11" s="9">
        <v>1434</v>
      </c>
      <c r="D11" s="9">
        <v>2631</v>
      </c>
      <c r="E11" s="9">
        <v>139</v>
      </c>
      <c r="F11" s="9">
        <v>195</v>
      </c>
      <c r="G11" s="9">
        <v>334</v>
      </c>
      <c r="H11" s="9">
        <v>999</v>
      </c>
      <c r="I11" s="9">
        <v>1551</v>
      </c>
      <c r="J11" s="9">
        <v>2550</v>
      </c>
      <c r="K11" s="9">
        <v>2335</v>
      </c>
      <c r="L11" s="9">
        <v>3180</v>
      </c>
      <c r="M11" s="9">
        <v>5515</v>
      </c>
    </row>
    <row r="12" spans="1:13" x14ac:dyDescent="0.25">
      <c r="B12" s="9"/>
      <c r="C12" s="9"/>
      <c r="D12" s="9"/>
      <c r="E12" s="9"/>
      <c r="F12" s="9"/>
      <c r="G12" s="9"/>
      <c r="H12" s="9"/>
      <c r="I12" s="9"/>
      <c r="J12" s="9"/>
      <c r="K12" s="9"/>
      <c r="L12" s="9"/>
      <c r="M12" s="9"/>
    </row>
    <row r="13" spans="1:13" x14ac:dyDescent="0.25">
      <c r="B13" s="9"/>
      <c r="C13" s="9"/>
      <c r="D13" s="9"/>
      <c r="E13" s="9"/>
      <c r="F13" s="9"/>
      <c r="G13" s="9"/>
      <c r="H13" s="9"/>
      <c r="I13" s="9"/>
      <c r="J13" s="9"/>
      <c r="K13" s="9"/>
      <c r="L13" s="9"/>
      <c r="M13" s="9"/>
    </row>
    <row r="14" spans="1:13" x14ac:dyDescent="0.25">
      <c r="B14" s="9"/>
      <c r="C14" s="9"/>
      <c r="D14" s="9"/>
      <c r="E14" s="9"/>
      <c r="F14" s="9"/>
      <c r="G14" s="9"/>
      <c r="H14" s="9"/>
      <c r="I14" s="9"/>
      <c r="J14" s="9"/>
      <c r="K14" s="9"/>
      <c r="L14" s="9"/>
      <c r="M14" s="9"/>
    </row>
    <row r="15" spans="1:13" x14ac:dyDescent="0.25">
      <c r="B15" s="9"/>
      <c r="C15" s="9"/>
      <c r="D15" s="9"/>
      <c r="E15" s="9"/>
      <c r="F15" s="9"/>
      <c r="G15" s="9"/>
      <c r="H15" s="9"/>
      <c r="I15" s="9"/>
      <c r="J15" s="9"/>
      <c r="K15" s="9"/>
      <c r="L15" s="9"/>
      <c r="M15" s="9"/>
    </row>
  </sheetData>
  <pageMargins left="0.7" right="0.7" top="0.75" bottom="0.75" header="0.3" footer="0.3"/>
  <pageSetup paperSize="9" scale="75" fitToHeight="0" orientation="landscape"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2"/>
  <sheetViews>
    <sheetView workbookViewId="0">
      <selection activeCell="E21" sqref="E21"/>
    </sheetView>
  </sheetViews>
  <sheetFormatPr defaultColWidth="10.90625" defaultRowHeight="15" x14ac:dyDescent="0.25"/>
  <cols>
    <col min="12" max="12" width="8.7265625" customWidth="1"/>
  </cols>
  <sheetData>
    <row r="1" spans="1:13" ht="19.2" x14ac:dyDescent="0.35">
      <c r="A1" s="2" t="s">
        <v>23</v>
      </c>
    </row>
    <row r="2" spans="1:13" x14ac:dyDescent="0.25">
      <c r="A2" t="s">
        <v>83</v>
      </c>
    </row>
    <row r="3" spans="1:13" x14ac:dyDescent="0.25">
      <c r="A3" t="s">
        <v>49</v>
      </c>
    </row>
    <row r="4" spans="1:13" ht="30" customHeight="1" x14ac:dyDescent="0.3">
      <c r="A4" s="3" t="s">
        <v>84</v>
      </c>
    </row>
    <row r="5" spans="1:13" ht="49.95" customHeight="1" x14ac:dyDescent="0.3">
      <c r="A5" s="8" t="s">
        <v>50</v>
      </c>
      <c r="B5" s="7" t="s">
        <v>86</v>
      </c>
      <c r="C5" s="7" t="s">
        <v>87</v>
      </c>
      <c r="D5" s="7" t="s">
        <v>73</v>
      </c>
      <c r="E5" s="7" t="s">
        <v>88</v>
      </c>
      <c r="F5" s="7" t="s">
        <v>89</v>
      </c>
      <c r="G5" s="7" t="s">
        <v>76</v>
      </c>
      <c r="H5" s="7" t="s">
        <v>90</v>
      </c>
      <c r="I5" s="7" t="s">
        <v>91</v>
      </c>
      <c r="J5" s="7" t="s">
        <v>79</v>
      </c>
      <c r="K5" s="7" t="s">
        <v>92</v>
      </c>
      <c r="L5" s="7" t="s">
        <v>93</v>
      </c>
      <c r="M5" s="7" t="s">
        <v>82</v>
      </c>
    </row>
    <row r="6" spans="1:13" x14ac:dyDescent="0.25">
      <c r="A6" t="s">
        <v>61</v>
      </c>
      <c r="B6" s="9">
        <v>113</v>
      </c>
      <c r="C6" s="9">
        <v>897</v>
      </c>
      <c r="D6" s="9">
        <v>1010</v>
      </c>
      <c r="E6" s="9">
        <v>8</v>
      </c>
      <c r="F6" s="9">
        <v>240</v>
      </c>
      <c r="G6" s="9">
        <v>248</v>
      </c>
      <c r="H6" s="9">
        <v>80</v>
      </c>
      <c r="I6" s="9">
        <v>1159</v>
      </c>
      <c r="J6" s="9">
        <v>1239</v>
      </c>
      <c r="K6" s="9">
        <v>201</v>
      </c>
      <c r="L6" s="9">
        <v>2296</v>
      </c>
      <c r="M6" s="9">
        <v>2497</v>
      </c>
    </row>
    <row r="7" spans="1:13" x14ac:dyDescent="0.25">
      <c r="A7" t="s">
        <v>62</v>
      </c>
      <c r="B7" s="9">
        <v>302</v>
      </c>
      <c r="C7" s="9">
        <v>1371</v>
      </c>
      <c r="D7" s="9">
        <v>1673</v>
      </c>
      <c r="E7" s="9">
        <v>5</v>
      </c>
      <c r="F7" s="9">
        <v>181</v>
      </c>
      <c r="G7" s="9">
        <v>186</v>
      </c>
      <c r="H7" s="9">
        <v>127</v>
      </c>
      <c r="I7" s="9">
        <v>1180</v>
      </c>
      <c r="J7" s="9">
        <v>1307</v>
      </c>
      <c r="K7" s="9">
        <v>434</v>
      </c>
      <c r="L7" s="9">
        <v>2732</v>
      </c>
      <c r="M7" s="9">
        <v>3166</v>
      </c>
    </row>
    <row r="8" spans="1:13" x14ac:dyDescent="0.25">
      <c r="A8" t="s">
        <v>63</v>
      </c>
      <c r="B8" s="9">
        <v>281</v>
      </c>
      <c r="C8" s="9">
        <v>2057</v>
      </c>
      <c r="D8" s="9">
        <v>2338</v>
      </c>
      <c r="E8" s="9">
        <v>5</v>
      </c>
      <c r="F8" s="9">
        <v>273</v>
      </c>
      <c r="G8" s="9">
        <v>278</v>
      </c>
      <c r="H8" s="9">
        <v>146</v>
      </c>
      <c r="I8" s="9">
        <v>1486</v>
      </c>
      <c r="J8" s="9">
        <v>1632</v>
      </c>
      <c r="K8" s="9">
        <v>432</v>
      </c>
      <c r="L8" s="9">
        <v>3816</v>
      </c>
      <c r="M8" s="9">
        <v>4248</v>
      </c>
    </row>
    <row r="9" spans="1:13" x14ac:dyDescent="0.25">
      <c r="A9" t="s">
        <v>64</v>
      </c>
      <c r="B9" s="9">
        <v>89</v>
      </c>
      <c r="C9" s="9">
        <v>1452</v>
      </c>
      <c r="D9" s="9">
        <v>1541</v>
      </c>
      <c r="E9" s="9">
        <v>13</v>
      </c>
      <c r="F9" s="9">
        <v>307</v>
      </c>
      <c r="G9" s="9">
        <v>320</v>
      </c>
      <c r="H9" s="9">
        <v>70</v>
      </c>
      <c r="I9" s="9">
        <v>1369</v>
      </c>
      <c r="J9" s="9">
        <v>1439</v>
      </c>
      <c r="K9" s="9">
        <v>172</v>
      </c>
      <c r="L9" s="9">
        <v>3128</v>
      </c>
      <c r="M9" s="9">
        <v>3300</v>
      </c>
    </row>
    <row r="10" spans="1:13" x14ac:dyDescent="0.25">
      <c r="A10" t="s">
        <v>65</v>
      </c>
      <c r="B10" s="9">
        <v>164</v>
      </c>
      <c r="C10" s="9">
        <v>1654</v>
      </c>
      <c r="D10" s="9">
        <v>1818</v>
      </c>
      <c r="E10" s="9">
        <v>18</v>
      </c>
      <c r="F10" s="9">
        <v>289</v>
      </c>
      <c r="G10" s="9">
        <v>307</v>
      </c>
      <c r="H10" s="9">
        <v>98</v>
      </c>
      <c r="I10" s="9">
        <v>1660</v>
      </c>
      <c r="J10" s="9">
        <v>1758</v>
      </c>
      <c r="K10" s="9">
        <v>280</v>
      </c>
      <c r="L10" s="9">
        <v>3603</v>
      </c>
      <c r="M10" s="9">
        <v>3883</v>
      </c>
    </row>
    <row r="11" spans="1:13" x14ac:dyDescent="0.25">
      <c r="A11" t="s">
        <v>66</v>
      </c>
      <c r="B11" s="9">
        <v>152</v>
      </c>
      <c r="C11" s="9">
        <v>1721</v>
      </c>
      <c r="D11" s="9">
        <v>1873</v>
      </c>
      <c r="E11" s="9">
        <v>11</v>
      </c>
      <c r="F11" s="9">
        <v>275</v>
      </c>
      <c r="G11" s="9">
        <v>286</v>
      </c>
      <c r="H11" s="9">
        <v>92</v>
      </c>
      <c r="I11" s="9">
        <v>1409</v>
      </c>
      <c r="J11" s="9">
        <v>1501</v>
      </c>
      <c r="K11" s="9">
        <v>255</v>
      </c>
      <c r="L11" s="9">
        <v>3405</v>
      </c>
      <c r="M11" s="9">
        <v>3660</v>
      </c>
    </row>
    <row r="12" spans="1:13" x14ac:dyDescent="0.25">
      <c r="A12" t="s">
        <v>67</v>
      </c>
      <c r="B12" s="9">
        <v>94</v>
      </c>
      <c r="C12" s="9">
        <v>1540</v>
      </c>
      <c r="D12" s="9">
        <v>1634</v>
      </c>
      <c r="E12" s="9">
        <v>11</v>
      </c>
      <c r="F12" s="9">
        <v>319</v>
      </c>
      <c r="G12" s="9">
        <v>330</v>
      </c>
      <c r="H12" s="9">
        <v>86</v>
      </c>
      <c r="I12" s="9">
        <v>1461</v>
      </c>
      <c r="J12" s="9">
        <v>1547</v>
      </c>
      <c r="K12" s="9">
        <v>191</v>
      </c>
      <c r="L12" s="9">
        <v>3320</v>
      </c>
      <c r="M12" s="9">
        <v>3511</v>
      </c>
    </row>
    <row r="14" spans="1:13" ht="30" customHeight="1" x14ac:dyDescent="0.3">
      <c r="A14" s="3" t="s">
        <v>85</v>
      </c>
    </row>
    <row r="15" spans="1:13" ht="49.95" customHeight="1" x14ac:dyDescent="0.3">
      <c r="A15" s="8" t="s">
        <v>50</v>
      </c>
      <c r="B15" s="7" t="s">
        <v>94</v>
      </c>
      <c r="C15" s="7" t="s">
        <v>95</v>
      </c>
      <c r="D15" s="7" t="s">
        <v>96</v>
      </c>
      <c r="E15" s="7" t="s">
        <v>97</v>
      </c>
      <c r="F15" s="7" t="s">
        <v>98</v>
      </c>
      <c r="G15" s="7" t="s">
        <v>99</v>
      </c>
      <c r="H15" s="7" t="s">
        <v>100</v>
      </c>
      <c r="I15" s="7" t="s">
        <v>101</v>
      </c>
    </row>
    <row r="16" spans="1:13" x14ac:dyDescent="0.25">
      <c r="A16" t="s">
        <v>61</v>
      </c>
      <c r="B16">
        <v>11</v>
      </c>
      <c r="C16">
        <v>89</v>
      </c>
      <c r="D16">
        <v>3</v>
      </c>
      <c r="E16">
        <v>97</v>
      </c>
      <c r="F16">
        <v>6</v>
      </c>
      <c r="G16">
        <v>94</v>
      </c>
      <c r="H16">
        <v>8</v>
      </c>
      <c r="I16">
        <v>92</v>
      </c>
    </row>
    <row r="17" spans="1:9" x14ac:dyDescent="0.25">
      <c r="A17" t="s">
        <v>62</v>
      </c>
      <c r="B17">
        <v>18</v>
      </c>
      <c r="C17">
        <v>82</v>
      </c>
      <c r="D17">
        <v>3</v>
      </c>
      <c r="E17">
        <v>97</v>
      </c>
      <c r="F17">
        <v>10</v>
      </c>
      <c r="G17">
        <v>90</v>
      </c>
      <c r="H17">
        <v>14</v>
      </c>
      <c r="I17">
        <v>86</v>
      </c>
    </row>
    <row r="18" spans="1:9" x14ac:dyDescent="0.25">
      <c r="A18" t="s">
        <v>63</v>
      </c>
      <c r="B18">
        <v>12</v>
      </c>
      <c r="C18">
        <v>88</v>
      </c>
      <c r="D18">
        <v>2</v>
      </c>
      <c r="E18">
        <v>98</v>
      </c>
      <c r="F18">
        <v>9</v>
      </c>
      <c r="G18">
        <v>91</v>
      </c>
      <c r="H18">
        <v>10</v>
      </c>
      <c r="I18">
        <v>90</v>
      </c>
    </row>
    <row r="19" spans="1:9" x14ac:dyDescent="0.25">
      <c r="A19" t="s">
        <v>64</v>
      </c>
      <c r="B19">
        <v>6</v>
      </c>
      <c r="C19">
        <v>94</v>
      </c>
      <c r="D19">
        <v>4</v>
      </c>
      <c r="E19">
        <v>96</v>
      </c>
      <c r="F19">
        <v>5</v>
      </c>
      <c r="G19">
        <v>95</v>
      </c>
      <c r="H19">
        <v>5</v>
      </c>
      <c r="I19">
        <v>95</v>
      </c>
    </row>
    <row r="20" spans="1:9" x14ac:dyDescent="0.25">
      <c r="A20" t="s">
        <v>65</v>
      </c>
      <c r="B20">
        <v>9</v>
      </c>
      <c r="C20">
        <v>91</v>
      </c>
      <c r="D20">
        <v>6</v>
      </c>
      <c r="E20">
        <v>94</v>
      </c>
      <c r="F20">
        <v>6</v>
      </c>
      <c r="G20">
        <v>94</v>
      </c>
      <c r="H20">
        <v>7</v>
      </c>
      <c r="I20">
        <v>93</v>
      </c>
    </row>
    <row r="21" spans="1:9" x14ac:dyDescent="0.25">
      <c r="A21" t="s">
        <v>66</v>
      </c>
      <c r="B21">
        <v>8</v>
      </c>
      <c r="C21">
        <v>92</v>
      </c>
      <c r="D21">
        <v>4</v>
      </c>
      <c r="E21">
        <v>96</v>
      </c>
      <c r="F21">
        <v>6</v>
      </c>
      <c r="G21">
        <v>94</v>
      </c>
      <c r="H21">
        <v>7</v>
      </c>
      <c r="I21">
        <v>93</v>
      </c>
    </row>
    <row r="22" spans="1:9" x14ac:dyDescent="0.25">
      <c r="A22" t="s">
        <v>67</v>
      </c>
      <c r="B22">
        <v>6</v>
      </c>
      <c r="C22">
        <v>94</v>
      </c>
      <c r="D22">
        <v>3</v>
      </c>
      <c r="E22">
        <v>97</v>
      </c>
      <c r="F22">
        <v>6</v>
      </c>
      <c r="G22">
        <v>94</v>
      </c>
      <c r="H22">
        <v>5</v>
      </c>
      <c r="I22">
        <v>95</v>
      </c>
    </row>
  </sheetData>
  <pageMargins left="0.7" right="0.7" top="0.75" bottom="0.75" header="0.3" footer="0.3"/>
  <pageSetup paperSize="9" scale="78" fitToHeight="0" orientation="landscape" horizontalDpi="300" verticalDpi="300"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2"/>
  <sheetViews>
    <sheetView workbookViewId="0"/>
  </sheetViews>
  <sheetFormatPr defaultColWidth="10.90625" defaultRowHeight="15" x14ac:dyDescent="0.25"/>
  <cols>
    <col min="5" max="5" width="10.7265625" customWidth="1"/>
  </cols>
  <sheetData>
    <row r="1" spans="1:13" ht="19.2" x14ac:dyDescent="0.35">
      <c r="A1" s="2" t="s">
        <v>25</v>
      </c>
    </row>
    <row r="2" spans="1:13" x14ac:dyDescent="0.25">
      <c r="A2" t="s">
        <v>48</v>
      </c>
    </row>
    <row r="3" spans="1:13" ht="46.95" customHeight="1" x14ac:dyDescent="0.3">
      <c r="A3" s="8" t="s">
        <v>102</v>
      </c>
      <c r="B3" s="7" t="s">
        <v>82</v>
      </c>
      <c r="C3" s="7" t="s">
        <v>103</v>
      </c>
      <c r="D3" s="7" t="s">
        <v>104</v>
      </c>
      <c r="E3" s="7" t="s">
        <v>73</v>
      </c>
      <c r="F3" s="7" t="s">
        <v>87</v>
      </c>
      <c r="G3" s="7" t="s">
        <v>86</v>
      </c>
      <c r="H3" s="7" t="s">
        <v>76</v>
      </c>
      <c r="I3" s="7" t="s">
        <v>89</v>
      </c>
      <c r="J3" s="7" t="s">
        <v>88</v>
      </c>
      <c r="K3" s="7" t="s">
        <v>79</v>
      </c>
      <c r="L3" s="7" t="s">
        <v>91</v>
      </c>
      <c r="M3" s="7" t="s">
        <v>90</v>
      </c>
    </row>
    <row r="4" spans="1:13" x14ac:dyDescent="0.25">
      <c r="A4" t="s">
        <v>105</v>
      </c>
      <c r="B4" s="9">
        <v>8451</v>
      </c>
      <c r="C4" s="9">
        <v>6197</v>
      </c>
      <c r="D4" s="9">
        <v>2254</v>
      </c>
      <c r="E4" s="9">
        <v>3291</v>
      </c>
      <c r="F4" s="9">
        <v>2344</v>
      </c>
      <c r="G4" s="9">
        <v>947</v>
      </c>
      <c r="H4" s="9">
        <v>1211</v>
      </c>
      <c r="I4" s="9">
        <v>1108</v>
      </c>
      <c r="J4" s="9">
        <v>103</v>
      </c>
      <c r="K4" s="9">
        <v>3949</v>
      </c>
      <c r="L4" s="9">
        <v>2745</v>
      </c>
      <c r="M4" s="9">
        <v>1204</v>
      </c>
    </row>
    <row r="5" spans="1:13" x14ac:dyDescent="0.25">
      <c r="A5" t="s">
        <v>106</v>
      </c>
      <c r="B5" s="9">
        <v>8249</v>
      </c>
      <c r="C5" s="9">
        <v>6045</v>
      </c>
      <c r="D5" s="9">
        <v>2204</v>
      </c>
      <c r="E5" s="9">
        <v>3179</v>
      </c>
      <c r="F5" s="9">
        <v>2252</v>
      </c>
      <c r="G5" s="9">
        <v>927</v>
      </c>
      <c r="H5" s="9">
        <v>1114</v>
      </c>
      <c r="I5" s="9">
        <v>1023</v>
      </c>
      <c r="J5" s="9">
        <v>91</v>
      </c>
      <c r="K5" s="9">
        <v>3956</v>
      </c>
      <c r="L5" s="9">
        <v>2770</v>
      </c>
      <c r="M5" s="9">
        <v>1186</v>
      </c>
    </row>
    <row r="6" spans="1:13" x14ac:dyDescent="0.25">
      <c r="A6" t="s">
        <v>107</v>
      </c>
      <c r="B6" s="9">
        <v>7456</v>
      </c>
      <c r="C6" s="9">
        <v>5459</v>
      </c>
      <c r="D6" s="9">
        <v>1997</v>
      </c>
      <c r="E6" s="9">
        <v>2857</v>
      </c>
      <c r="F6" s="9">
        <v>1990</v>
      </c>
      <c r="G6" s="9">
        <v>867</v>
      </c>
      <c r="H6" s="9">
        <v>965</v>
      </c>
      <c r="I6" s="9">
        <v>885</v>
      </c>
      <c r="J6" s="9">
        <v>80</v>
      </c>
      <c r="K6" s="9">
        <v>3634</v>
      </c>
      <c r="L6" s="9">
        <v>2584</v>
      </c>
      <c r="M6" s="9">
        <v>1050</v>
      </c>
    </row>
    <row r="7" spans="1:13" x14ac:dyDescent="0.25">
      <c r="A7" t="s">
        <v>108</v>
      </c>
      <c r="B7" s="9">
        <v>7024</v>
      </c>
      <c r="C7" s="9">
        <v>5172</v>
      </c>
      <c r="D7" s="9">
        <v>1852</v>
      </c>
      <c r="E7" s="9">
        <v>2702</v>
      </c>
      <c r="F7" s="9">
        <v>1887</v>
      </c>
      <c r="G7" s="9">
        <v>815</v>
      </c>
      <c r="H7" s="9">
        <v>887</v>
      </c>
      <c r="I7" s="9">
        <v>822</v>
      </c>
      <c r="J7" s="9">
        <v>65</v>
      </c>
      <c r="K7" s="9">
        <v>3435</v>
      </c>
      <c r="L7" s="9">
        <v>2463</v>
      </c>
      <c r="M7" s="9">
        <v>972</v>
      </c>
    </row>
    <row r="8" spans="1:13" x14ac:dyDescent="0.25">
      <c r="A8" t="s">
        <v>109</v>
      </c>
      <c r="B8" s="9">
        <v>7756</v>
      </c>
      <c r="C8" s="9">
        <v>5952</v>
      </c>
      <c r="D8" s="9">
        <v>1804</v>
      </c>
      <c r="E8" s="9">
        <v>2999</v>
      </c>
      <c r="F8" s="9">
        <v>2188</v>
      </c>
      <c r="G8" s="9">
        <v>811</v>
      </c>
      <c r="H8" s="9">
        <v>902</v>
      </c>
      <c r="I8" s="9">
        <v>841</v>
      </c>
      <c r="J8" s="9">
        <v>61</v>
      </c>
      <c r="K8" s="9">
        <v>3855</v>
      </c>
      <c r="L8" s="9">
        <v>2923</v>
      </c>
      <c r="M8" s="9">
        <v>932</v>
      </c>
    </row>
    <row r="9" spans="1:13" x14ac:dyDescent="0.25">
      <c r="A9" t="s">
        <v>110</v>
      </c>
      <c r="B9" s="9">
        <v>8043</v>
      </c>
      <c r="C9" s="9">
        <v>6136</v>
      </c>
      <c r="D9" s="9">
        <v>1907</v>
      </c>
      <c r="E9" s="9">
        <v>3215</v>
      </c>
      <c r="F9" s="9">
        <v>2277</v>
      </c>
      <c r="G9" s="9">
        <v>938</v>
      </c>
      <c r="H9" s="9">
        <v>879</v>
      </c>
      <c r="I9" s="9">
        <v>820</v>
      </c>
      <c r="J9" s="9">
        <v>59</v>
      </c>
      <c r="K9" s="9">
        <v>3949</v>
      </c>
      <c r="L9" s="9">
        <v>3039</v>
      </c>
      <c r="M9" s="9">
        <v>910</v>
      </c>
    </row>
    <row r="10" spans="1:13" x14ac:dyDescent="0.25">
      <c r="A10" t="s">
        <v>111</v>
      </c>
      <c r="B10" s="9">
        <v>8672</v>
      </c>
      <c r="C10" s="9">
        <v>6547</v>
      </c>
      <c r="D10" s="9">
        <v>2125</v>
      </c>
      <c r="E10" s="9">
        <v>3700</v>
      </c>
      <c r="F10" s="9">
        <v>2628</v>
      </c>
      <c r="G10" s="9">
        <v>1072</v>
      </c>
      <c r="H10" s="9">
        <v>825</v>
      </c>
      <c r="I10" s="9">
        <v>771</v>
      </c>
      <c r="J10" s="9">
        <v>54</v>
      </c>
      <c r="K10" s="9">
        <v>4147</v>
      </c>
      <c r="L10" s="9">
        <v>3148</v>
      </c>
      <c r="M10" s="9">
        <v>999</v>
      </c>
    </row>
    <row r="11" spans="1:13" x14ac:dyDescent="0.25">
      <c r="A11" t="s">
        <v>112</v>
      </c>
      <c r="B11" s="9">
        <v>8392</v>
      </c>
      <c r="C11" s="9">
        <v>6232</v>
      </c>
      <c r="D11" s="9">
        <v>2160</v>
      </c>
      <c r="E11" s="9">
        <v>3675</v>
      </c>
      <c r="F11" s="9">
        <v>2543</v>
      </c>
      <c r="G11" s="9">
        <v>1132</v>
      </c>
      <c r="H11" s="9">
        <v>770</v>
      </c>
      <c r="I11" s="9">
        <v>719</v>
      </c>
      <c r="J11" s="9">
        <v>51</v>
      </c>
      <c r="K11" s="9">
        <v>3947</v>
      </c>
      <c r="L11" s="9">
        <v>2970</v>
      </c>
      <c r="M11" s="9">
        <v>977</v>
      </c>
    </row>
    <row r="12" spans="1:13" x14ac:dyDescent="0.25">
      <c r="A12" t="s">
        <v>113</v>
      </c>
      <c r="B12" s="9">
        <v>9881</v>
      </c>
      <c r="C12" s="9">
        <v>7751</v>
      </c>
      <c r="D12" s="9">
        <v>2130</v>
      </c>
      <c r="E12" s="9">
        <v>4528</v>
      </c>
      <c r="F12" s="9">
        <v>3362</v>
      </c>
      <c r="G12" s="9">
        <v>1166</v>
      </c>
      <c r="H12" s="9">
        <v>804</v>
      </c>
      <c r="I12" s="9">
        <v>753</v>
      </c>
      <c r="J12" s="9">
        <v>51</v>
      </c>
      <c r="K12" s="9">
        <v>4549</v>
      </c>
      <c r="L12" s="9">
        <v>3636</v>
      </c>
      <c r="M12" s="9">
        <v>913</v>
      </c>
    </row>
    <row r="13" spans="1:13" x14ac:dyDescent="0.25">
      <c r="A13" t="s">
        <v>114</v>
      </c>
      <c r="B13" s="9">
        <v>9716</v>
      </c>
      <c r="C13" s="9">
        <v>7627</v>
      </c>
      <c r="D13" s="9">
        <v>2089</v>
      </c>
      <c r="E13" s="9">
        <v>4532</v>
      </c>
      <c r="F13" s="9">
        <v>3364</v>
      </c>
      <c r="G13" s="9">
        <v>1168</v>
      </c>
      <c r="H13" s="9">
        <v>706</v>
      </c>
      <c r="I13" s="9">
        <v>659</v>
      </c>
      <c r="J13" s="9">
        <v>47</v>
      </c>
      <c r="K13" s="9">
        <v>4478</v>
      </c>
      <c r="L13" s="9">
        <v>3604</v>
      </c>
      <c r="M13" s="9">
        <v>874</v>
      </c>
    </row>
    <row r="14" spans="1:13" x14ac:dyDescent="0.25">
      <c r="A14" t="s">
        <v>115</v>
      </c>
      <c r="B14" s="9">
        <v>10226</v>
      </c>
      <c r="C14" s="9">
        <v>7811</v>
      </c>
      <c r="D14" s="9">
        <v>2415</v>
      </c>
      <c r="E14" s="9">
        <v>4933</v>
      </c>
      <c r="F14" s="9">
        <v>3552</v>
      </c>
      <c r="G14" s="9">
        <v>1381</v>
      </c>
      <c r="H14" s="9">
        <v>641</v>
      </c>
      <c r="I14" s="9">
        <v>595</v>
      </c>
      <c r="J14" s="9">
        <v>46</v>
      </c>
      <c r="K14" s="9">
        <v>4652</v>
      </c>
      <c r="L14" s="9">
        <v>3664</v>
      </c>
      <c r="M14" s="9">
        <v>988</v>
      </c>
    </row>
    <row r="15" spans="1:13" x14ac:dyDescent="0.25">
      <c r="A15" t="s">
        <v>116</v>
      </c>
      <c r="B15" s="9">
        <v>9686</v>
      </c>
      <c r="C15" s="9">
        <v>7354</v>
      </c>
      <c r="D15" s="9">
        <v>2332</v>
      </c>
      <c r="E15" s="9">
        <v>4643</v>
      </c>
      <c r="F15" s="9">
        <v>3331</v>
      </c>
      <c r="G15" s="9">
        <v>1312</v>
      </c>
      <c r="H15" s="9">
        <v>600</v>
      </c>
      <c r="I15" s="9">
        <v>555</v>
      </c>
      <c r="J15" s="9">
        <v>45</v>
      </c>
      <c r="K15" s="9">
        <v>4443</v>
      </c>
      <c r="L15" s="9">
        <v>3468</v>
      </c>
      <c r="M15" s="9">
        <v>975</v>
      </c>
    </row>
    <row r="16" spans="1:13" x14ac:dyDescent="0.25">
      <c r="A16" t="s">
        <v>117</v>
      </c>
      <c r="B16" s="9">
        <v>10764</v>
      </c>
      <c r="C16" s="9">
        <v>8405</v>
      </c>
      <c r="D16" s="9">
        <v>2359</v>
      </c>
      <c r="E16" s="9">
        <v>5028</v>
      </c>
      <c r="F16" s="9">
        <v>3748</v>
      </c>
      <c r="G16" s="9">
        <v>1280</v>
      </c>
      <c r="H16" s="9">
        <v>746</v>
      </c>
      <c r="I16" s="9">
        <v>683</v>
      </c>
      <c r="J16" s="9">
        <v>63</v>
      </c>
      <c r="K16" s="9">
        <v>4990</v>
      </c>
      <c r="L16" s="9">
        <v>3974</v>
      </c>
      <c r="M16" s="9">
        <v>1016</v>
      </c>
    </row>
    <row r="17" spans="1:13" x14ac:dyDescent="0.25">
      <c r="A17" t="s">
        <v>118</v>
      </c>
      <c r="B17" s="9">
        <v>10365</v>
      </c>
      <c r="C17" s="9">
        <v>8093</v>
      </c>
      <c r="D17" s="9">
        <v>2272</v>
      </c>
      <c r="E17" s="9">
        <v>4770</v>
      </c>
      <c r="F17" s="9">
        <v>3575</v>
      </c>
      <c r="G17" s="9">
        <v>1195</v>
      </c>
      <c r="H17" s="9">
        <v>689</v>
      </c>
      <c r="I17" s="9">
        <v>629</v>
      </c>
      <c r="J17" s="9">
        <v>60</v>
      </c>
      <c r="K17" s="9">
        <v>4906</v>
      </c>
      <c r="L17" s="9">
        <v>3889</v>
      </c>
      <c r="M17" s="9">
        <v>1017</v>
      </c>
    </row>
    <row r="18" spans="1:13" x14ac:dyDescent="0.25">
      <c r="A18" t="s">
        <v>119</v>
      </c>
      <c r="B18" s="9">
        <v>9646</v>
      </c>
      <c r="C18" s="9">
        <v>7509</v>
      </c>
      <c r="D18" s="9">
        <v>2137</v>
      </c>
      <c r="E18" s="9">
        <v>4361</v>
      </c>
      <c r="F18" s="9">
        <v>3276</v>
      </c>
      <c r="G18" s="9">
        <v>1085</v>
      </c>
      <c r="H18" s="9">
        <v>663</v>
      </c>
      <c r="I18" s="9">
        <v>605</v>
      </c>
      <c r="J18" s="9">
        <v>58</v>
      </c>
      <c r="K18" s="9">
        <v>4622</v>
      </c>
      <c r="L18" s="9">
        <v>3628</v>
      </c>
      <c r="M18" s="9">
        <v>994</v>
      </c>
    </row>
    <row r="19" spans="1:13" x14ac:dyDescent="0.25">
      <c r="A19" t="s">
        <v>120</v>
      </c>
      <c r="B19" s="9">
        <v>8448</v>
      </c>
      <c r="C19" s="9">
        <v>6511</v>
      </c>
      <c r="D19" s="9">
        <v>1937</v>
      </c>
      <c r="E19" s="9">
        <v>3831</v>
      </c>
      <c r="F19" s="9">
        <v>2825</v>
      </c>
      <c r="G19" s="9">
        <v>1006</v>
      </c>
      <c r="H19" s="9">
        <v>563</v>
      </c>
      <c r="I19" s="9">
        <v>518</v>
      </c>
      <c r="J19" s="9">
        <v>45</v>
      </c>
      <c r="K19" s="9">
        <v>4054</v>
      </c>
      <c r="L19" s="9">
        <v>3168</v>
      </c>
      <c r="M19" s="9">
        <v>886</v>
      </c>
    </row>
    <row r="20" spans="1:13" x14ac:dyDescent="0.25">
      <c r="A20" t="s">
        <v>121</v>
      </c>
      <c r="B20" s="9">
        <v>10801</v>
      </c>
      <c r="C20" s="9">
        <v>8253</v>
      </c>
      <c r="D20" s="9">
        <v>2548</v>
      </c>
      <c r="E20" s="9">
        <v>4782</v>
      </c>
      <c r="F20" s="9">
        <v>3510</v>
      </c>
      <c r="G20" s="9">
        <v>1272</v>
      </c>
      <c r="H20" s="9">
        <v>780</v>
      </c>
      <c r="I20" s="9">
        <v>725</v>
      </c>
      <c r="J20" s="9">
        <v>55</v>
      </c>
      <c r="K20" s="9">
        <v>5239</v>
      </c>
      <c r="L20" s="9">
        <v>4018</v>
      </c>
      <c r="M20" s="9">
        <v>1221</v>
      </c>
    </row>
    <row r="21" spans="1:13" x14ac:dyDescent="0.25">
      <c r="A21" t="s">
        <v>122</v>
      </c>
      <c r="B21" s="9">
        <v>10838</v>
      </c>
      <c r="C21" s="9">
        <v>8138</v>
      </c>
      <c r="D21" s="9">
        <v>2700</v>
      </c>
      <c r="E21" s="9">
        <v>4702</v>
      </c>
      <c r="F21" s="9">
        <v>3385</v>
      </c>
      <c r="G21" s="9">
        <v>1317</v>
      </c>
      <c r="H21" s="9">
        <v>753</v>
      </c>
      <c r="I21" s="9">
        <v>702</v>
      </c>
      <c r="J21" s="9">
        <v>51</v>
      </c>
      <c r="K21" s="9">
        <v>5383</v>
      </c>
      <c r="L21" s="9">
        <v>4051</v>
      </c>
      <c r="M21" s="9">
        <v>1332</v>
      </c>
    </row>
    <row r="22" spans="1:13" x14ac:dyDescent="0.25">
      <c r="A22" t="s">
        <v>123</v>
      </c>
      <c r="B22" s="9">
        <v>10291</v>
      </c>
      <c r="C22" s="9">
        <v>7514</v>
      </c>
      <c r="D22" s="9">
        <v>2777</v>
      </c>
      <c r="E22" s="9">
        <v>4465</v>
      </c>
      <c r="F22" s="9">
        <v>3106</v>
      </c>
      <c r="G22" s="9">
        <v>1359</v>
      </c>
      <c r="H22" s="9">
        <v>684</v>
      </c>
      <c r="I22" s="9">
        <v>640</v>
      </c>
      <c r="J22" s="9">
        <v>44</v>
      </c>
      <c r="K22" s="9">
        <v>5142</v>
      </c>
      <c r="L22" s="9">
        <v>3768</v>
      </c>
      <c r="M22" s="9">
        <v>1374</v>
      </c>
    </row>
    <row r="23" spans="1:13" x14ac:dyDescent="0.25">
      <c r="A23" t="s">
        <v>124</v>
      </c>
      <c r="B23" s="9">
        <v>9571</v>
      </c>
      <c r="C23" s="9">
        <v>6771</v>
      </c>
      <c r="D23" s="9">
        <v>2800</v>
      </c>
      <c r="E23" s="9">
        <v>4118</v>
      </c>
      <c r="F23" s="9">
        <v>2714</v>
      </c>
      <c r="G23" s="9">
        <v>1404</v>
      </c>
      <c r="H23" s="9">
        <v>620</v>
      </c>
      <c r="I23" s="9">
        <v>579</v>
      </c>
      <c r="J23" s="9">
        <v>41</v>
      </c>
      <c r="K23" s="9">
        <v>4833</v>
      </c>
      <c r="L23" s="9">
        <v>3478</v>
      </c>
      <c r="M23" s="9">
        <v>1355</v>
      </c>
    </row>
    <row r="24" spans="1:13" x14ac:dyDescent="0.25">
      <c r="A24" t="s">
        <v>125</v>
      </c>
      <c r="B24" s="9">
        <v>11586</v>
      </c>
      <c r="C24" s="9">
        <v>8463</v>
      </c>
      <c r="D24" s="9">
        <v>3123</v>
      </c>
      <c r="E24" s="9">
        <v>4870</v>
      </c>
      <c r="F24" s="9">
        <v>3391</v>
      </c>
      <c r="G24" s="9">
        <v>1479</v>
      </c>
      <c r="H24" s="9">
        <v>823</v>
      </c>
      <c r="I24" s="9">
        <v>777</v>
      </c>
      <c r="J24" s="9">
        <v>46</v>
      </c>
      <c r="K24" s="9">
        <v>5893</v>
      </c>
      <c r="L24" s="9">
        <v>4295</v>
      </c>
      <c r="M24" s="9">
        <v>1598</v>
      </c>
    </row>
    <row r="25" spans="1:13" x14ac:dyDescent="0.25">
      <c r="A25" t="s">
        <v>126</v>
      </c>
      <c r="B25" s="9">
        <v>11618</v>
      </c>
      <c r="C25" s="9">
        <v>8403</v>
      </c>
      <c r="D25" s="9">
        <v>3215</v>
      </c>
      <c r="E25" s="9">
        <v>4875</v>
      </c>
      <c r="F25" s="9">
        <v>3373</v>
      </c>
      <c r="G25" s="9">
        <v>1502</v>
      </c>
      <c r="H25" s="9">
        <v>796</v>
      </c>
      <c r="I25" s="9">
        <v>754</v>
      </c>
      <c r="J25" s="9">
        <v>42</v>
      </c>
      <c r="K25" s="9">
        <v>5947</v>
      </c>
      <c r="L25" s="9">
        <v>4276</v>
      </c>
      <c r="M25" s="9">
        <v>1671</v>
      </c>
    </row>
    <row r="26" spans="1:13" x14ac:dyDescent="0.25">
      <c r="A26" t="s">
        <v>127</v>
      </c>
      <c r="B26" s="9">
        <v>11712</v>
      </c>
      <c r="C26" s="9">
        <v>8271</v>
      </c>
      <c r="D26" s="9">
        <v>3441</v>
      </c>
      <c r="E26" s="9">
        <v>4971</v>
      </c>
      <c r="F26" s="9">
        <v>3367</v>
      </c>
      <c r="G26" s="9">
        <v>1604</v>
      </c>
      <c r="H26" s="9">
        <v>766</v>
      </c>
      <c r="I26" s="9">
        <v>732</v>
      </c>
      <c r="J26" s="9">
        <v>34</v>
      </c>
      <c r="K26" s="9">
        <v>5975</v>
      </c>
      <c r="L26" s="9">
        <v>4172</v>
      </c>
      <c r="M26" s="9">
        <v>1803</v>
      </c>
    </row>
    <row r="27" spans="1:13" x14ac:dyDescent="0.25">
      <c r="A27" t="s">
        <v>128</v>
      </c>
      <c r="B27" s="9">
        <v>10632</v>
      </c>
      <c r="C27" s="9">
        <v>7242</v>
      </c>
      <c r="D27" s="9">
        <v>3390</v>
      </c>
      <c r="E27" s="9">
        <v>4515</v>
      </c>
      <c r="F27" s="9">
        <v>2968</v>
      </c>
      <c r="G27" s="9">
        <v>1547</v>
      </c>
      <c r="H27" s="9">
        <v>689</v>
      </c>
      <c r="I27" s="9">
        <v>657</v>
      </c>
      <c r="J27" s="9">
        <v>32</v>
      </c>
      <c r="K27" s="9">
        <v>5428</v>
      </c>
      <c r="L27" s="9">
        <v>3617</v>
      </c>
      <c r="M27" s="9">
        <v>1811</v>
      </c>
    </row>
    <row r="28" spans="1:13" x14ac:dyDescent="0.25">
      <c r="A28" t="s">
        <v>129</v>
      </c>
      <c r="B28" s="9">
        <v>13210</v>
      </c>
      <c r="C28" s="9">
        <v>9481</v>
      </c>
      <c r="D28" s="9">
        <v>3729</v>
      </c>
      <c r="E28" s="9">
        <v>5503</v>
      </c>
      <c r="F28" s="9">
        <v>3850</v>
      </c>
      <c r="G28" s="9">
        <v>1653</v>
      </c>
      <c r="H28" s="9">
        <v>930</v>
      </c>
      <c r="I28" s="9">
        <v>890</v>
      </c>
      <c r="J28" s="9">
        <v>40</v>
      </c>
      <c r="K28" s="9">
        <v>6777</v>
      </c>
      <c r="L28" s="9">
        <v>4741</v>
      </c>
      <c r="M28" s="9">
        <v>2036</v>
      </c>
    </row>
    <row r="29" spans="1:13" x14ac:dyDescent="0.25">
      <c r="A29" t="s">
        <v>130</v>
      </c>
      <c r="B29" s="9">
        <v>12700</v>
      </c>
      <c r="C29" s="9">
        <v>9112</v>
      </c>
      <c r="D29" s="9">
        <v>3588</v>
      </c>
      <c r="E29" s="9">
        <v>5320</v>
      </c>
      <c r="F29" s="9">
        <v>3753</v>
      </c>
      <c r="G29" s="9">
        <v>1567</v>
      </c>
      <c r="H29" s="9">
        <v>847</v>
      </c>
      <c r="I29" s="9">
        <v>811</v>
      </c>
      <c r="J29" s="9">
        <v>36</v>
      </c>
      <c r="K29" s="9">
        <v>6533</v>
      </c>
      <c r="L29" s="9">
        <v>4548</v>
      </c>
      <c r="M29" s="9">
        <v>1985</v>
      </c>
    </row>
    <row r="30" spans="1:13" x14ac:dyDescent="0.25">
      <c r="B30" s="9"/>
      <c r="C30" s="9"/>
      <c r="D30" s="9"/>
      <c r="E30" s="9"/>
      <c r="F30" s="9"/>
      <c r="G30" s="9"/>
      <c r="H30" s="9"/>
      <c r="I30" s="9"/>
      <c r="J30" s="9"/>
      <c r="K30" s="9"/>
      <c r="L30" s="9"/>
      <c r="M30" s="9"/>
    </row>
    <row r="31" spans="1:13" x14ac:dyDescent="0.25">
      <c r="B31" s="9"/>
      <c r="C31" s="9"/>
      <c r="D31" s="9"/>
      <c r="E31" s="9"/>
      <c r="F31" s="9"/>
      <c r="G31" s="9"/>
      <c r="H31" s="9"/>
      <c r="I31" s="9"/>
      <c r="J31" s="9"/>
      <c r="K31" s="9"/>
      <c r="L31" s="9"/>
      <c r="M31" s="9"/>
    </row>
    <row r="32" spans="1:13" x14ac:dyDescent="0.25">
      <c r="B32" s="9"/>
      <c r="C32" s="9"/>
      <c r="D32" s="9"/>
      <c r="E32" s="9"/>
      <c r="F32" s="9"/>
      <c r="G32" s="9"/>
      <c r="H32" s="9"/>
      <c r="I32" s="9"/>
      <c r="J32" s="9"/>
      <c r="K32" s="9"/>
      <c r="L32" s="9"/>
      <c r="M32" s="9"/>
    </row>
  </sheetData>
  <pageMargins left="0.7" right="0.7" top="0.75" bottom="0.75" header="0.3" footer="0.3"/>
  <pageSetup paperSize="9" scale="77" fitToHeight="0"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1"/>
  <sheetViews>
    <sheetView workbookViewId="0"/>
  </sheetViews>
  <sheetFormatPr defaultColWidth="10.90625" defaultRowHeight="15" x14ac:dyDescent="0.25"/>
  <cols>
    <col min="1" max="1" width="43.7265625" customWidth="1"/>
    <col min="2" max="11" width="9.7265625" customWidth="1"/>
  </cols>
  <sheetData>
    <row r="1" spans="1:13" ht="19.2" x14ac:dyDescent="0.35">
      <c r="A1" s="2" t="s">
        <v>27</v>
      </c>
    </row>
    <row r="2" spans="1:13" x14ac:dyDescent="0.25">
      <c r="A2" t="s">
        <v>48</v>
      </c>
    </row>
    <row r="3" spans="1:13" ht="46.95" customHeight="1" x14ac:dyDescent="0.3">
      <c r="A3" s="8" t="s">
        <v>131</v>
      </c>
      <c r="B3" s="7" t="s">
        <v>82</v>
      </c>
      <c r="C3" s="7" t="s">
        <v>87</v>
      </c>
      <c r="D3" s="7" t="s">
        <v>86</v>
      </c>
      <c r="E3" s="7" t="s">
        <v>73</v>
      </c>
      <c r="F3" s="7" t="s">
        <v>89</v>
      </c>
      <c r="G3" s="7" t="s">
        <v>88</v>
      </c>
      <c r="H3" s="7" t="s">
        <v>76</v>
      </c>
      <c r="I3" s="7" t="s">
        <v>91</v>
      </c>
      <c r="J3" s="7" t="s">
        <v>90</v>
      </c>
      <c r="K3" s="7" t="s">
        <v>79</v>
      </c>
    </row>
    <row r="4" spans="1:13" x14ac:dyDescent="0.25">
      <c r="A4" t="s">
        <v>132</v>
      </c>
      <c r="B4" s="9">
        <v>21</v>
      </c>
      <c r="C4" s="9">
        <v>10</v>
      </c>
      <c r="D4" s="9">
        <v>8</v>
      </c>
      <c r="E4" s="9">
        <v>18</v>
      </c>
      <c r="F4" s="9">
        <v>0</v>
      </c>
      <c r="G4" s="9">
        <v>0</v>
      </c>
      <c r="H4" s="9">
        <v>0</v>
      </c>
      <c r="I4" s="9">
        <v>0</v>
      </c>
      <c r="J4" s="9">
        <v>3</v>
      </c>
      <c r="K4" s="9">
        <v>3</v>
      </c>
      <c r="L4" s="9"/>
      <c r="M4" s="9"/>
    </row>
    <row r="5" spans="1:13" x14ac:dyDescent="0.25">
      <c r="A5" t="s">
        <v>133</v>
      </c>
      <c r="B5" s="9">
        <v>192</v>
      </c>
      <c r="C5" s="9">
        <v>81</v>
      </c>
      <c r="D5" s="9">
        <v>21</v>
      </c>
      <c r="E5" s="9">
        <v>102</v>
      </c>
      <c r="F5" s="9">
        <v>0</v>
      </c>
      <c r="G5" s="9">
        <v>0</v>
      </c>
      <c r="H5" s="9">
        <v>0</v>
      </c>
      <c r="I5" s="9">
        <v>67</v>
      </c>
      <c r="J5" s="9">
        <v>23</v>
      </c>
      <c r="K5" s="9">
        <v>90</v>
      </c>
      <c r="L5" s="9"/>
      <c r="M5" s="9"/>
    </row>
    <row r="6" spans="1:13" x14ac:dyDescent="0.25">
      <c r="A6" t="s">
        <v>134</v>
      </c>
      <c r="B6" s="9">
        <v>4</v>
      </c>
      <c r="C6" s="9">
        <v>0</v>
      </c>
      <c r="D6" s="9">
        <v>3</v>
      </c>
      <c r="E6" s="9">
        <v>3</v>
      </c>
      <c r="F6" s="9">
        <v>0</v>
      </c>
      <c r="G6" s="9">
        <v>0</v>
      </c>
      <c r="H6" s="9">
        <v>0</v>
      </c>
      <c r="I6" s="9">
        <v>0</v>
      </c>
      <c r="J6" s="9">
        <v>1</v>
      </c>
      <c r="K6" s="9">
        <v>1</v>
      </c>
      <c r="L6" s="9"/>
      <c r="M6" s="9"/>
    </row>
    <row r="7" spans="1:13" x14ac:dyDescent="0.25">
      <c r="A7" t="s">
        <v>135</v>
      </c>
      <c r="B7" s="9">
        <v>26</v>
      </c>
      <c r="C7" s="9">
        <v>10</v>
      </c>
      <c r="D7" s="9">
        <v>0</v>
      </c>
      <c r="E7" s="9">
        <v>10</v>
      </c>
      <c r="F7" s="9">
        <v>0</v>
      </c>
      <c r="G7" s="9">
        <v>0</v>
      </c>
      <c r="H7" s="9">
        <v>0</v>
      </c>
      <c r="I7" s="9">
        <v>13</v>
      </c>
      <c r="J7" s="9">
        <v>3</v>
      </c>
      <c r="K7" s="9">
        <v>16</v>
      </c>
      <c r="L7" s="9"/>
      <c r="M7" s="9"/>
    </row>
    <row r="8" spans="1:13" x14ac:dyDescent="0.25">
      <c r="A8" t="s">
        <v>136</v>
      </c>
      <c r="B8" s="9">
        <v>7</v>
      </c>
      <c r="C8" s="9">
        <v>0</v>
      </c>
      <c r="D8" s="9">
        <v>5</v>
      </c>
      <c r="E8" s="9">
        <v>5</v>
      </c>
      <c r="F8" s="9">
        <v>0</v>
      </c>
      <c r="G8" s="9">
        <v>0</v>
      </c>
      <c r="H8" s="9">
        <v>0</v>
      </c>
      <c r="I8" s="9">
        <v>0</v>
      </c>
      <c r="J8" s="9">
        <v>2</v>
      </c>
      <c r="K8" s="9">
        <v>2</v>
      </c>
      <c r="L8" s="9"/>
      <c r="M8" s="9"/>
    </row>
    <row r="9" spans="1:13" x14ac:dyDescent="0.25">
      <c r="A9" t="s">
        <v>137</v>
      </c>
      <c r="B9" s="9">
        <v>111</v>
      </c>
      <c r="C9" s="9">
        <v>4</v>
      </c>
      <c r="D9" s="9">
        <v>38</v>
      </c>
      <c r="E9" s="9">
        <v>42</v>
      </c>
      <c r="F9" s="9">
        <v>0</v>
      </c>
      <c r="G9" s="9">
        <v>1</v>
      </c>
      <c r="H9" s="9">
        <v>1</v>
      </c>
      <c r="I9" s="9">
        <v>18</v>
      </c>
      <c r="J9" s="9">
        <v>50</v>
      </c>
      <c r="K9" s="9">
        <v>68</v>
      </c>
      <c r="L9" s="9"/>
      <c r="M9" s="9"/>
    </row>
    <row r="10" spans="1:13" x14ac:dyDescent="0.25">
      <c r="A10" t="s">
        <v>138</v>
      </c>
      <c r="B10" s="9">
        <v>259</v>
      </c>
      <c r="C10" s="9">
        <v>133</v>
      </c>
      <c r="D10" s="9">
        <v>48</v>
      </c>
      <c r="E10" s="9">
        <v>181</v>
      </c>
      <c r="F10" s="9">
        <v>0</v>
      </c>
      <c r="G10" s="9">
        <v>1</v>
      </c>
      <c r="H10" s="9">
        <v>1</v>
      </c>
      <c r="I10" s="9">
        <v>52</v>
      </c>
      <c r="J10" s="9">
        <v>25</v>
      </c>
      <c r="K10" s="9">
        <v>77</v>
      </c>
      <c r="L10" s="9"/>
      <c r="M10" s="9"/>
    </row>
    <row r="11" spans="1:13" x14ac:dyDescent="0.25">
      <c r="A11" t="s">
        <v>139</v>
      </c>
      <c r="B11" s="9">
        <v>702</v>
      </c>
      <c r="C11" s="9">
        <v>4</v>
      </c>
      <c r="D11" s="9">
        <v>176</v>
      </c>
      <c r="E11" s="9">
        <v>180</v>
      </c>
      <c r="F11" s="9">
        <v>0</v>
      </c>
      <c r="G11" s="9">
        <v>2</v>
      </c>
      <c r="H11" s="9">
        <v>2</v>
      </c>
      <c r="I11" s="9">
        <v>9</v>
      </c>
      <c r="J11" s="9">
        <v>511</v>
      </c>
      <c r="K11" s="9">
        <v>520</v>
      </c>
      <c r="L11" s="9"/>
      <c r="M11" s="9"/>
    </row>
    <row r="12" spans="1:13" x14ac:dyDescent="0.25">
      <c r="A12" t="s">
        <v>140</v>
      </c>
      <c r="B12" s="9">
        <v>1036</v>
      </c>
      <c r="C12" s="9">
        <v>1016</v>
      </c>
      <c r="D12" s="9">
        <v>20</v>
      </c>
      <c r="E12" s="9">
        <v>1036</v>
      </c>
      <c r="F12" s="9">
        <v>0</v>
      </c>
      <c r="G12" s="9">
        <v>0</v>
      </c>
      <c r="H12" s="9">
        <v>0</v>
      </c>
      <c r="I12" s="9">
        <v>0</v>
      </c>
      <c r="J12" s="9">
        <v>0</v>
      </c>
      <c r="K12" s="9">
        <v>0</v>
      </c>
      <c r="L12" s="9"/>
      <c r="M12" s="9"/>
    </row>
    <row r="13" spans="1:13" x14ac:dyDescent="0.25">
      <c r="A13" t="s">
        <v>141</v>
      </c>
      <c r="B13" s="9">
        <v>524</v>
      </c>
      <c r="C13" s="9">
        <v>0</v>
      </c>
      <c r="D13" s="9">
        <v>0</v>
      </c>
      <c r="E13" s="9">
        <v>0</v>
      </c>
      <c r="F13" s="9">
        <v>36</v>
      </c>
      <c r="G13" s="9">
        <v>1</v>
      </c>
      <c r="H13" s="9">
        <v>37</v>
      </c>
      <c r="I13" s="9">
        <v>482</v>
      </c>
      <c r="J13" s="9">
        <v>5</v>
      </c>
      <c r="K13" s="9">
        <v>487</v>
      </c>
      <c r="L13" s="9"/>
      <c r="M13" s="9"/>
    </row>
    <row r="14" spans="1:13" x14ac:dyDescent="0.25">
      <c r="A14" t="s">
        <v>142</v>
      </c>
      <c r="B14" s="9">
        <v>29</v>
      </c>
      <c r="C14" s="9">
        <v>0</v>
      </c>
      <c r="D14" s="9">
        <v>0</v>
      </c>
      <c r="E14" s="9">
        <v>0</v>
      </c>
      <c r="F14" s="9">
        <v>0</v>
      </c>
      <c r="G14" s="9">
        <v>0</v>
      </c>
      <c r="H14" s="9">
        <v>0</v>
      </c>
      <c r="I14" s="9">
        <v>29</v>
      </c>
      <c r="J14" s="9">
        <v>0</v>
      </c>
      <c r="K14" s="9">
        <v>29</v>
      </c>
      <c r="L14" s="9"/>
      <c r="M14" s="9"/>
    </row>
    <row r="15" spans="1:13" x14ac:dyDescent="0.25">
      <c r="A15" t="s">
        <v>143</v>
      </c>
      <c r="B15" s="9">
        <v>32</v>
      </c>
      <c r="C15" s="9">
        <v>20</v>
      </c>
      <c r="D15" s="9">
        <v>3</v>
      </c>
      <c r="E15" s="9">
        <v>23</v>
      </c>
      <c r="F15" s="9">
        <v>0</v>
      </c>
      <c r="G15" s="9">
        <v>0</v>
      </c>
      <c r="H15" s="9">
        <v>0</v>
      </c>
      <c r="I15" s="9">
        <v>8</v>
      </c>
      <c r="J15" s="9">
        <v>1</v>
      </c>
      <c r="K15" s="9">
        <v>9</v>
      </c>
      <c r="L15" s="9"/>
      <c r="M15" s="9"/>
    </row>
    <row r="16" spans="1:13" x14ac:dyDescent="0.25">
      <c r="A16" t="s">
        <v>144</v>
      </c>
      <c r="B16" s="9">
        <v>2</v>
      </c>
      <c r="C16" s="9">
        <v>0</v>
      </c>
      <c r="D16" s="9">
        <v>0</v>
      </c>
      <c r="E16" s="9">
        <v>0</v>
      </c>
      <c r="F16" s="9">
        <v>0</v>
      </c>
      <c r="G16" s="9">
        <v>0</v>
      </c>
      <c r="H16" s="9">
        <v>0</v>
      </c>
      <c r="I16" s="9">
        <v>2</v>
      </c>
      <c r="J16" s="9">
        <v>0</v>
      </c>
      <c r="K16" s="9">
        <v>2</v>
      </c>
      <c r="L16" s="9"/>
      <c r="M16" s="9"/>
    </row>
    <row r="17" spans="1:13" x14ac:dyDescent="0.25">
      <c r="A17" t="s">
        <v>145</v>
      </c>
      <c r="B17" s="9">
        <v>393</v>
      </c>
      <c r="C17" s="9">
        <v>174</v>
      </c>
      <c r="D17" s="9">
        <v>181</v>
      </c>
      <c r="E17" s="9">
        <v>355</v>
      </c>
      <c r="F17" s="9">
        <v>2</v>
      </c>
      <c r="G17" s="9">
        <v>0</v>
      </c>
      <c r="H17" s="9">
        <v>2</v>
      </c>
      <c r="I17" s="9">
        <v>8</v>
      </c>
      <c r="J17" s="9">
        <v>28</v>
      </c>
      <c r="K17" s="9">
        <v>36</v>
      </c>
      <c r="L17" s="9"/>
      <c r="M17" s="9"/>
    </row>
    <row r="18" spans="1:13" x14ac:dyDescent="0.25">
      <c r="A18" t="s">
        <v>146</v>
      </c>
      <c r="B18" s="9">
        <v>80</v>
      </c>
      <c r="C18" s="9">
        <v>0</v>
      </c>
      <c r="D18" s="9">
        <v>0</v>
      </c>
      <c r="E18" s="9">
        <v>0</v>
      </c>
      <c r="F18" s="9">
        <v>0</v>
      </c>
      <c r="G18" s="9">
        <v>0</v>
      </c>
      <c r="H18" s="9">
        <v>0</v>
      </c>
      <c r="I18" s="9">
        <v>2</v>
      </c>
      <c r="J18" s="9">
        <v>78</v>
      </c>
      <c r="K18" s="9">
        <v>80</v>
      </c>
      <c r="L18" s="9"/>
      <c r="M18" s="9"/>
    </row>
    <row r="19" spans="1:13" x14ac:dyDescent="0.25">
      <c r="A19" t="s">
        <v>147</v>
      </c>
      <c r="B19" s="9">
        <v>75</v>
      </c>
      <c r="C19" s="9">
        <v>49</v>
      </c>
      <c r="D19" s="9">
        <v>5</v>
      </c>
      <c r="E19" s="9">
        <v>54</v>
      </c>
      <c r="F19" s="9">
        <v>2</v>
      </c>
      <c r="G19" s="9">
        <v>0</v>
      </c>
      <c r="H19" s="9">
        <v>2</v>
      </c>
      <c r="I19" s="9">
        <v>16</v>
      </c>
      <c r="J19" s="9">
        <v>3</v>
      </c>
      <c r="K19" s="9">
        <v>19</v>
      </c>
      <c r="L19" s="9"/>
      <c r="M19" s="9"/>
    </row>
    <row r="20" spans="1:13" x14ac:dyDescent="0.25">
      <c r="A20" t="s">
        <v>148</v>
      </c>
      <c r="B20" s="9">
        <v>2002</v>
      </c>
      <c r="C20" s="9">
        <v>0</v>
      </c>
      <c r="D20" s="9">
        <v>0</v>
      </c>
      <c r="E20" s="9">
        <v>0</v>
      </c>
      <c r="F20" s="9">
        <v>0</v>
      </c>
      <c r="G20" s="9">
        <v>0</v>
      </c>
      <c r="H20" s="9">
        <v>0</v>
      </c>
      <c r="I20" s="9">
        <v>1968</v>
      </c>
      <c r="J20" s="9">
        <v>34</v>
      </c>
      <c r="K20" s="9">
        <v>2002</v>
      </c>
      <c r="L20" s="9"/>
      <c r="M20" s="9"/>
    </row>
    <row r="21" spans="1:13" x14ac:dyDescent="0.25">
      <c r="A21" t="s">
        <v>149</v>
      </c>
      <c r="B21" s="9">
        <v>1273</v>
      </c>
      <c r="C21" s="9">
        <v>445</v>
      </c>
      <c r="D21" s="9">
        <v>16</v>
      </c>
      <c r="E21" s="9">
        <v>461</v>
      </c>
      <c r="F21" s="9">
        <v>442</v>
      </c>
      <c r="G21" s="9">
        <v>18</v>
      </c>
      <c r="H21" s="9">
        <v>460</v>
      </c>
      <c r="I21" s="9">
        <v>339</v>
      </c>
      <c r="J21" s="9">
        <v>13</v>
      </c>
      <c r="K21" s="9">
        <v>352</v>
      </c>
      <c r="L21" s="9"/>
      <c r="M21" s="9"/>
    </row>
    <row r="22" spans="1:13" x14ac:dyDescent="0.25">
      <c r="A22" t="s">
        <v>150</v>
      </c>
      <c r="B22" s="9">
        <v>24</v>
      </c>
      <c r="C22" s="9">
        <v>2</v>
      </c>
      <c r="D22" s="9">
        <v>18</v>
      </c>
      <c r="E22" s="9">
        <v>20</v>
      </c>
      <c r="F22" s="9">
        <v>0</v>
      </c>
      <c r="G22" s="9">
        <v>0</v>
      </c>
      <c r="H22" s="9">
        <v>0</v>
      </c>
      <c r="I22" s="9">
        <v>3</v>
      </c>
      <c r="J22" s="9">
        <v>1</v>
      </c>
      <c r="K22" s="9">
        <v>4</v>
      </c>
      <c r="L22" s="9"/>
      <c r="M22" s="9"/>
    </row>
    <row r="23" spans="1:13" x14ac:dyDescent="0.25">
      <c r="A23" t="s">
        <v>151</v>
      </c>
      <c r="B23" s="9">
        <v>140</v>
      </c>
      <c r="C23" s="9">
        <v>0</v>
      </c>
      <c r="D23" s="9">
        <v>0</v>
      </c>
      <c r="E23" s="9">
        <v>0</v>
      </c>
      <c r="F23" s="9">
        <v>0</v>
      </c>
      <c r="G23" s="9">
        <v>0</v>
      </c>
      <c r="H23" s="9">
        <v>0</v>
      </c>
      <c r="I23" s="9">
        <v>136</v>
      </c>
      <c r="J23" s="9">
        <v>4</v>
      </c>
      <c r="K23" s="9">
        <v>140</v>
      </c>
      <c r="L23" s="9"/>
      <c r="M23" s="9"/>
    </row>
    <row r="24" spans="1:13" x14ac:dyDescent="0.25">
      <c r="A24" t="s">
        <v>152</v>
      </c>
      <c r="B24" s="9">
        <v>7</v>
      </c>
      <c r="C24" s="9">
        <v>0</v>
      </c>
      <c r="D24" s="9">
        <v>0</v>
      </c>
      <c r="E24" s="9">
        <v>0</v>
      </c>
      <c r="F24" s="9">
        <v>0</v>
      </c>
      <c r="G24" s="9">
        <v>0</v>
      </c>
      <c r="H24" s="9">
        <v>0</v>
      </c>
      <c r="I24" s="9">
        <v>1</v>
      </c>
      <c r="J24" s="9">
        <v>6</v>
      </c>
      <c r="K24" s="9">
        <v>7</v>
      </c>
      <c r="L24" s="9"/>
      <c r="M24" s="9"/>
    </row>
    <row r="25" spans="1:13" x14ac:dyDescent="0.25">
      <c r="A25" t="s">
        <v>153</v>
      </c>
      <c r="B25" s="9">
        <v>361</v>
      </c>
      <c r="C25" s="9">
        <v>136</v>
      </c>
      <c r="D25" s="9">
        <v>63</v>
      </c>
      <c r="E25" s="9">
        <v>199</v>
      </c>
      <c r="F25" s="9">
        <v>0</v>
      </c>
      <c r="G25" s="9">
        <v>0</v>
      </c>
      <c r="H25" s="9">
        <v>0</v>
      </c>
      <c r="I25" s="9">
        <v>101</v>
      </c>
      <c r="J25" s="9">
        <v>61</v>
      </c>
      <c r="K25" s="9">
        <v>162</v>
      </c>
      <c r="L25" s="9"/>
      <c r="M25" s="9"/>
    </row>
    <row r="26" spans="1:13" x14ac:dyDescent="0.25">
      <c r="A26" t="s">
        <v>154</v>
      </c>
      <c r="B26" s="9">
        <v>3</v>
      </c>
      <c r="C26" s="9">
        <v>2</v>
      </c>
      <c r="D26" s="9">
        <v>1</v>
      </c>
      <c r="E26" s="9">
        <v>3</v>
      </c>
      <c r="F26" s="9">
        <v>0</v>
      </c>
      <c r="G26" s="9">
        <v>0</v>
      </c>
      <c r="H26" s="9">
        <v>0</v>
      </c>
      <c r="I26" s="9">
        <v>0</v>
      </c>
      <c r="J26" s="9">
        <v>0</v>
      </c>
      <c r="K26" s="9">
        <v>0</v>
      </c>
      <c r="L26" s="9"/>
      <c r="M26" s="9"/>
    </row>
    <row r="27" spans="1:13" x14ac:dyDescent="0.25">
      <c r="A27" t="s">
        <v>155</v>
      </c>
      <c r="B27" s="9">
        <v>201</v>
      </c>
      <c r="C27" s="9">
        <v>2</v>
      </c>
      <c r="D27" s="9">
        <v>124</v>
      </c>
      <c r="E27" s="9">
        <v>126</v>
      </c>
      <c r="F27" s="9">
        <v>0</v>
      </c>
      <c r="G27" s="9">
        <v>0</v>
      </c>
      <c r="H27" s="9">
        <v>0</v>
      </c>
      <c r="I27" s="9">
        <v>2</v>
      </c>
      <c r="J27" s="9">
        <v>73</v>
      </c>
      <c r="K27" s="9">
        <v>75</v>
      </c>
      <c r="L27" s="9"/>
      <c r="M27" s="9"/>
    </row>
    <row r="28" spans="1:13" x14ac:dyDescent="0.25">
      <c r="A28" t="s">
        <v>156</v>
      </c>
      <c r="B28" s="9">
        <v>1380</v>
      </c>
      <c r="C28" s="9">
        <v>114</v>
      </c>
      <c r="D28" s="9">
        <v>379</v>
      </c>
      <c r="E28" s="9">
        <v>493</v>
      </c>
      <c r="F28" s="9">
        <v>0</v>
      </c>
      <c r="G28" s="9">
        <v>0</v>
      </c>
      <c r="H28" s="9">
        <v>0</v>
      </c>
      <c r="I28" s="9">
        <v>232</v>
      </c>
      <c r="J28" s="9">
        <v>655</v>
      </c>
      <c r="K28" s="9">
        <v>887</v>
      </c>
      <c r="L28" s="9"/>
      <c r="M28" s="9"/>
    </row>
    <row r="29" spans="1:13" x14ac:dyDescent="0.25">
      <c r="A29" t="s">
        <v>157</v>
      </c>
      <c r="B29" s="9">
        <v>117</v>
      </c>
      <c r="C29" s="9">
        <v>92</v>
      </c>
      <c r="D29" s="9">
        <v>2</v>
      </c>
      <c r="E29" s="9">
        <v>94</v>
      </c>
      <c r="F29" s="9">
        <v>0</v>
      </c>
      <c r="G29" s="9">
        <v>0</v>
      </c>
      <c r="H29" s="9">
        <v>0</v>
      </c>
      <c r="I29" s="9">
        <v>23</v>
      </c>
      <c r="J29" s="9">
        <v>0</v>
      </c>
      <c r="K29" s="9">
        <v>23</v>
      </c>
      <c r="L29" s="9"/>
      <c r="M29" s="9"/>
    </row>
    <row r="30" spans="1:13" x14ac:dyDescent="0.25">
      <c r="A30" t="s">
        <v>158</v>
      </c>
      <c r="B30" s="9">
        <v>60</v>
      </c>
      <c r="C30" s="9">
        <v>32</v>
      </c>
      <c r="D30" s="9">
        <v>8</v>
      </c>
      <c r="E30" s="9">
        <v>40</v>
      </c>
      <c r="F30" s="9">
        <v>0</v>
      </c>
      <c r="G30" s="9">
        <v>0</v>
      </c>
      <c r="H30" s="9">
        <v>0</v>
      </c>
      <c r="I30" s="9">
        <v>20</v>
      </c>
      <c r="J30" s="9">
        <v>0</v>
      </c>
      <c r="K30" s="9">
        <v>20</v>
      </c>
      <c r="L30" s="9"/>
      <c r="M30" s="9"/>
    </row>
    <row r="31" spans="1:13" x14ac:dyDescent="0.25">
      <c r="A31" t="s">
        <v>159</v>
      </c>
      <c r="B31" s="9">
        <v>416</v>
      </c>
      <c r="C31" s="9">
        <v>75</v>
      </c>
      <c r="D31" s="9">
        <v>142</v>
      </c>
      <c r="E31" s="9">
        <v>217</v>
      </c>
      <c r="F31" s="9">
        <v>0</v>
      </c>
      <c r="G31" s="9">
        <v>0</v>
      </c>
      <c r="H31" s="9">
        <v>0</v>
      </c>
      <c r="I31" s="9">
        <v>81</v>
      </c>
      <c r="J31" s="9">
        <v>118</v>
      </c>
      <c r="K31" s="9">
        <v>199</v>
      </c>
      <c r="L31" s="9"/>
      <c r="M31" s="9"/>
    </row>
    <row r="32" spans="1:13" x14ac:dyDescent="0.25">
      <c r="A32" t="s">
        <v>160</v>
      </c>
      <c r="B32" s="9">
        <v>10</v>
      </c>
      <c r="C32" s="9">
        <v>0</v>
      </c>
      <c r="D32" s="9">
        <v>0</v>
      </c>
      <c r="E32" s="9">
        <v>0</v>
      </c>
      <c r="F32" s="9">
        <v>0</v>
      </c>
      <c r="G32" s="9">
        <v>0</v>
      </c>
      <c r="H32" s="9">
        <v>0</v>
      </c>
      <c r="I32" s="9">
        <v>4</v>
      </c>
      <c r="J32" s="9">
        <v>6</v>
      </c>
      <c r="K32" s="9">
        <v>10</v>
      </c>
      <c r="L32" s="9"/>
      <c r="M32" s="9"/>
    </row>
    <row r="33" spans="1:13" x14ac:dyDescent="0.25">
      <c r="A33" t="s">
        <v>161</v>
      </c>
      <c r="B33" s="9">
        <v>6</v>
      </c>
      <c r="C33" s="9">
        <v>6</v>
      </c>
      <c r="D33" s="9">
        <v>0</v>
      </c>
      <c r="E33" s="9">
        <v>6</v>
      </c>
      <c r="F33" s="9">
        <v>0</v>
      </c>
      <c r="G33" s="9">
        <v>0</v>
      </c>
      <c r="H33" s="9">
        <v>0</v>
      </c>
      <c r="I33" s="9">
        <v>0</v>
      </c>
      <c r="J33" s="9">
        <v>0</v>
      </c>
      <c r="K33" s="9">
        <v>0</v>
      </c>
      <c r="L33" s="9"/>
      <c r="M33" s="9"/>
    </row>
    <row r="34" spans="1:13" x14ac:dyDescent="0.25">
      <c r="A34" t="s">
        <v>162</v>
      </c>
      <c r="B34" s="9">
        <v>48</v>
      </c>
      <c r="C34" s="9">
        <v>0</v>
      </c>
      <c r="D34" s="9">
        <v>0</v>
      </c>
      <c r="E34" s="9">
        <v>0</v>
      </c>
      <c r="F34" s="9">
        <v>0</v>
      </c>
      <c r="G34" s="9">
        <v>0</v>
      </c>
      <c r="H34" s="9">
        <v>0</v>
      </c>
      <c r="I34" s="9">
        <v>35</v>
      </c>
      <c r="J34" s="9">
        <v>13</v>
      </c>
      <c r="K34" s="9">
        <v>48</v>
      </c>
      <c r="L34" s="9"/>
      <c r="M34" s="9"/>
    </row>
    <row r="35" spans="1:13" x14ac:dyDescent="0.25">
      <c r="A35" t="s">
        <v>163</v>
      </c>
      <c r="B35" s="9">
        <v>65</v>
      </c>
      <c r="C35" s="9">
        <v>11</v>
      </c>
      <c r="D35" s="9">
        <v>54</v>
      </c>
      <c r="E35" s="9">
        <v>65</v>
      </c>
      <c r="F35" s="9">
        <v>0</v>
      </c>
      <c r="G35" s="9">
        <v>0</v>
      </c>
      <c r="H35" s="9">
        <v>0</v>
      </c>
      <c r="I35" s="9">
        <v>0</v>
      </c>
      <c r="J35" s="9">
        <v>0</v>
      </c>
      <c r="K35" s="9">
        <v>0</v>
      </c>
      <c r="L35" s="9"/>
      <c r="M35" s="9"/>
    </row>
    <row r="36" spans="1:13" x14ac:dyDescent="0.25">
      <c r="A36" t="s">
        <v>164</v>
      </c>
      <c r="B36" s="9">
        <v>13</v>
      </c>
      <c r="C36" s="9">
        <v>5</v>
      </c>
      <c r="D36" s="9">
        <v>5</v>
      </c>
      <c r="E36" s="9">
        <v>10</v>
      </c>
      <c r="F36" s="9">
        <v>0</v>
      </c>
      <c r="G36" s="9">
        <v>0</v>
      </c>
      <c r="H36" s="9">
        <v>0</v>
      </c>
      <c r="I36" s="9">
        <v>2</v>
      </c>
      <c r="J36" s="9">
        <v>1</v>
      </c>
      <c r="K36" s="9">
        <v>3</v>
      </c>
      <c r="L36" s="9"/>
      <c r="M36" s="9"/>
    </row>
    <row r="37" spans="1:13" x14ac:dyDescent="0.25">
      <c r="A37" t="s">
        <v>165</v>
      </c>
      <c r="B37" s="9">
        <v>131</v>
      </c>
      <c r="C37" s="9">
        <v>81</v>
      </c>
      <c r="D37" s="9">
        <v>0</v>
      </c>
      <c r="E37" s="9">
        <v>81</v>
      </c>
      <c r="F37" s="9">
        <v>0</v>
      </c>
      <c r="G37" s="9">
        <v>0</v>
      </c>
      <c r="H37" s="9">
        <v>0</v>
      </c>
      <c r="I37" s="9">
        <v>50</v>
      </c>
      <c r="J37" s="9">
        <v>0</v>
      </c>
      <c r="K37" s="9">
        <v>50</v>
      </c>
      <c r="L37" s="9"/>
      <c r="M37" s="9"/>
    </row>
    <row r="38" spans="1:13" x14ac:dyDescent="0.25">
      <c r="A38" t="s">
        <v>166</v>
      </c>
      <c r="B38" s="9">
        <v>44</v>
      </c>
      <c r="C38" s="9">
        <v>0</v>
      </c>
      <c r="D38" s="9">
        <v>0</v>
      </c>
      <c r="E38" s="9">
        <v>0</v>
      </c>
      <c r="F38" s="9">
        <v>1</v>
      </c>
      <c r="G38" s="9">
        <v>0</v>
      </c>
      <c r="H38" s="9">
        <v>1</v>
      </c>
      <c r="I38" s="9">
        <v>33</v>
      </c>
      <c r="J38" s="9">
        <v>10</v>
      </c>
      <c r="K38" s="9">
        <v>43</v>
      </c>
      <c r="L38" s="9"/>
      <c r="M38" s="9"/>
    </row>
    <row r="39" spans="1:13" x14ac:dyDescent="0.25">
      <c r="A39" t="s">
        <v>167</v>
      </c>
      <c r="B39" s="9">
        <v>257</v>
      </c>
      <c r="C39" s="9">
        <v>0</v>
      </c>
      <c r="D39" s="9">
        <v>0</v>
      </c>
      <c r="E39" s="9">
        <v>0</v>
      </c>
      <c r="F39" s="9">
        <v>0</v>
      </c>
      <c r="G39" s="9">
        <v>1</v>
      </c>
      <c r="H39" s="9">
        <v>1</v>
      </c>
      <c r="I39" s="9">
        <v>126</v>
      </c>
      <c r="J39" s="9">
        <v>130</v>
      </c>
      <c r="K39" s="9">
        <v>256</v>
      </c>
      <c r="L39" s="9"/>
      <c r="M39" s="9"/>
    </row>
    <row r="40" spans="1:13" x14ac:dyDescent="0.25">
      <c r="A40" t="s">
        <v>168</v>
      </c>
      <c r="B40" s="9">
        <v>1</v>
      </c>
      <c r="C40" s="9">
        <v>0</v>
      </c>
      <c r="D40" s="9">
        <v>0</v>
      </c>
      <c r="E40" s="9">
        <v>0</v>
      </c>
      <c r="F40" s="9">
        <v>0</v>
      </c>
      <c r="G40" s="9">
        <v>0</v>
      </c>
      <c r="H40" s="9">
        <v>0</v>
      </c>
      <c r="I40" s="9">
        <v>0</v>
      </c>
      <c r="J40" s="9">
        <v>1</v>
      </c>
      <c r="K40" s="9">
        <v>1</v>
      </c>
      <c r="L40" s="9"/>
      <c r="M40" s="9"/>
    </row>
    <row r="41" spans="1:13" x14ac:dyDescent="0.25">
      <c r="A41" t="s">
        <v>169</v>
      </c>
      <c r="B41" s="9">
        <v>80</v>
      </c>
      <c r="C41" s="9">
        <v>5</v>
      </c>
      <c r="D41" s="9">
        <v>52</v>
      </c>
      <c r="E41" s="9">
        <v>57</v>
      </c>
      <c r="F41" s="9">
        <v>0</v>
      </c>
      <c r="G41" s="9">
        <v>0</v>
      </c>
      <c r="H41" s="9">
        <v>0</v>
      </c>
      <c r="I41" s="9">
        <v>2</v>
      </c>
      <c r="J41" s="9">
        <v>21</v>
      </c>
      <c r="K41" s="9">
        <v>23</v>
      </c>
      <c r="L41" s="9"/>
      <c r="M41" s="9"/>
    </row>
    <row r="42" spans="1:13" x14ac:dyDescent="0.25">
      <c r="A42" t="s">
        <v>170</v>
      </c>
      <c r="B42" s="9">
        <v>458</v>
      </c>
      <c r="C42" s="9">
        <v>454</v>
      </c>
      <c r="D42" s="9">
        <v>4</v>
      </c>
      <c r="E42" s="9">
        <v>458</v>
      </c>
      <c r="F42" s="9">
        <v>0</v>
      </c>
      <c r="G42" s="9">
        <v>0</v>
      </c>
      <c r="H42" s="9">
        <v>0</v>
      </c>
      <c r="I42" s="9">
        <v>0</v>
      </c>
      <c r="J42" s="9">
        <v>0</v>
      </c>
      <c r="K42" s="9">
        <v>0</v>
      </c>
      <c r="L42" s="9"/>
      <c r="M42" s="9"/>
    </row>
    <row r="43" spans="1:13" x14ac:dyDescent="0.25">
      <c r="A43" t="s">
        <v>171</v>
      </c>
      <c r="B43" s="9">
        <v>267</v>
      </c>
      <c r="C43" s="9">
        <v>0</v>
      </c>
      <c r="D43" s="9">
        <v>0</v>
      </c>
      <c r="E43" s="9">
        <v>0</v>
      </c>
      <c r="F43" s="9">
        <v>1</v>
      </c>
      <c r="G43" s="9">
        <v>0</v>
      </c>
      <c r="H43" s="9">
        <v>1</v>
      </c>
      <c r="I43" s="9">
        <v>264</v>
      </c>
      <c r="J43" s="9">
        <v>2</v>
      </c>
      <c r="K43" s="9">
        <v>266</v>
      </c>
      <c r="L43" s="9"/>
      <c r="M43" s="9"/>
    </row>
    <row r="44" spans="1:13" x14ac:dyDescent="0.25">
      <c r="A44" t="s">
        <v>172</v>
      </c>
      <c r="B44" s="9">
        <v>6</v>
      </c>
      <c r="C44" s="9">
        <v>0</v>
      </c>
      <c r="D44" s="9">
        <v>0</v>
      </c>
      <c r="E44" s="9">
        <v>0</v>
      </c>
      <c r="F44" s="9">
        <v>0</v>
      </c>
      <c r="G44" s="9">
        <v>0</v>
      </c>
      <c r="H44" s="9">
        <v>0</v>
      </c>
      <c r="I44" s="9">
        <v>6</v>
      </c>
      <c r="J44" s="9">
        <v>0</v>
      </c>
      <c r="K44" s="9">
        <v>6</v>
      </c>
      <c r="L44" s="9"/>
      <c r="M44" s="9"/>
    </row>
    <row r="45" spans="1:13" x14ac:dyDescent="0.25">
      <c r="A45" t="s">
        <v>173</v>
      </c>
      <c r="B45" s="9">
        <v>5</v>
      </c>
      <c r="C45" s="9">
        <v>0</v>
      </c>
      <c r="D45" s="9">
        <v>0</v>
      </c>
      <c r="E45" s="9">
        <v>0</v>
      </c>
      <c r="F45" s="9">
        <v>0</v>
      </c>
      <c r="G45" s="9">
        <v>0</v>
      </c>
      <c r="H45" s="9">
        <v>0</v>
      </c>
      <c r="I45" s="9">
        <v>1</v>
      </c>
      <c r="J45" s="9">
        <v>4</v>
      </c>
      <c r="K45" s="9">
        <v>5</v>
      </c>
      <c r="L45" s="9"/>
      <c r="M45" s="9"/>
    </row>
    <row r="46" spans="1:13" x14ac:dyDescent="0.25">
      <c r="A46" t="s">
        <v>174</v>
      </c>
      <c r="B46" s="9">
        <v>6</v>
      </c>
      <c r="C46" s="9">
        <v>5</v>
      </c>
      <c r="D46" s="9">
        <v>1</v>
      </c>
      <c r="E46" s="9">
        <v>6</v>
      </c>
      <c r="F46" s="9">
        <v>0</v>
      </c>
      <c r="G46" s="9">
        <v>0</v>
      </c>
      <c r="H46" s="9">
        <v>0</v>
      </c>
      <c r="I46" s="9">
        <v>0</v>
      </c>
      <c r="J46" s="9">
        <v>0</v>
      </c>
      <c r="K46" s="9">
        <v>0</v>
      </c>
      <c r="L46" s="9"/>
      <c r="M46" s="9"/>
    </row>
    <row r="47" spans="1:13" x14ac:dyDescent="0.25">
      <c r="A47" t="s">
        <v>175</v>
      </c>
      <c r="B47" s="9">
        <v>49</v>
      </c>
      <c r="C47" s="9">
        <v>19</v>
      </c>
      <c r="D47" s="9">
        <v>8</v>
      </c>
      <c r="E47" s="9">
        <v>27</v>
      </c>
      <c r="F47" s="9">
        <v>0</v>
      </c>
      <c r="G47" s="9">
        <v>0</v>
      </c>
      <c r="H47" s="9">
        <v>0</v>
      </c>
      <c r="I47" s="9">
        <v>13</v>
      </c>
      <c r="J47" s="9">
        <v>9</v>
      </c>
      <c r="K47" s="9">
        <v>22</v>
      </c>
      <c r="L47" s="9"/>
      <c r="M47" s="9"/>
    </row>
    <row r="48" spans="1:13" x14ac:dyDescent="0.25">
      <c r="A48" t="s">
        <v>176</v>
      </c>
      <c r="B48" s="9">
        <v>10</v>
      </c>
      <c r="C48" s="9">
        <v>10</v>
      </c>
      <c r="D48" s="9">
        <v>0</v>
      </c>
      <c r="E48" s="9">
        <v>10</v>
      </c>
      <c r="F48" s="9">
        <v>0</v>
      </c>
      <c r="G48" s="9">
        <v>0</v>
      </c>
      <c r="H48" s="9">
        <v>0</v>
      </c>
      <c r="I48" s="9">
        <v>0</v>
      </c>
      <c r="J48" s="9">
        <v>0</v>
      </c>
      <c r="K48" s="9">
        <v>0</v>
      </c>
      <c r="L48" s="9"/>
      <c r="M48" s="9"/>
    </row>
    <row r="49" spans="1:13" x14ac:dyDescent="0.25">
      <c r="A49" t="s">
        <v>177</v>
      </c>
      <c r="B49" s="9">
        <v>253</v>
      </c>
      <c r="C49" s="9">
        <v>55</v>
      </c>
      <c r="D49" s="9">
        <v>64</v>
      </c>
      <c r="E49" s="9">
        <v>119</v>
      </c>
      <c r="F49" s="9">
        <v>2</v>
      </c>
      <c r="G49" s="9">
        <v>1</v>
      </c>
      <c r="H49" s="9">
        <v>3</v>
      </c>
      <c r="I49" s="9">
        <v>65</v>
      </c>
      <c r="J49" s="9">
        <v>66</v>
      </c>
      <c r="K49" s="9">
        <v>131</v>
      </c>
      <c r="L49" s="9"/>
      <c r="M49" s="9"/>
    </row>
    <row r="50" spans="1:13" x14ac:dyDescent="0.25">
      <c r="A50" t="s">
        <v>178</v>
      </c>
      <c r="B50" s="9">
        <v>3</v>
      </c>
      <c r="C50" s="9">
        <v>0</v>
      </c>
      <c r="D50" s="9">
        <v>0</v>
      </c>
      <c r="E50" s="9">
        <v>0</v>
      </c>
      <c r="F50" s="9">
        <v>0</v>
      </c>
      <c r="G50" s="9">
        <v>0</v>
      </c>
      <c r="H50" s="9">
        <v>0</v>
      </c>
      <c r="I50" s="9">
        <v>1</v>
      </c>
      <c r="J50" s="9">
        <v>2</v>
      </c>
      <c r="K50" s="9">
        <v>3</v>
      </c>
      <c r="L50" s="9"/>
      <c r="M50" s="9"/>
    </row>
    <row r="51" spans="1:13" x14ac:dyDescent="0.25">
      <c r="A51" t="s">
        <v>179</v>
      </c>
      <c r="B51" s="9">
        <v>10</v>
      </c>
      <c r="C51" s="9">
        <v>0</v>
      </c>
      <c r="D51" s="9">
        <v>0</v>
      </c>
      <c r="E51" s="9">
        <v>0</v>
      </c>
      <c r="F51" s="9">
        <v>0</v>
      </c>
      <c r="G51" s="9">
        <v>0</v>
      </c>
      <c r="H51" s="9">
        <v>0</v>
      </c>
      <c r="I51" s="9">
        <v>5</v>
      </c>
      <c r="J51" s="9">
        <v>5</v>
      </c>
      <c r="K51" s="9">
        <v>10</v>
      </c>
      <c r="L51" s="9"/>
      <c r="M51" s="9"/>
    </row>
    <row r="52" spans="1:13" x14ac:dyDescent="0.25">
      <c r="A52" t="s">
        <v>180</v>
      </c>
      <c r="B52" s="9">
        <v>178</v>
      </c>
      <c r="C52" s="9">
        <v>109</v>
      </c>
      <c r="D52" s="9">
        <v>69</v>
      </c>
      <c r="E52" s="9">
        <v>178</v>
      </c>
      <c r="F52" s="9">
        <v>0</v>
      </c>
      <c r="G52" s="9">
        <v>0</v>
      </c>
      <c r="H52" s="9">
        <v>0</v>
      </c>
      <c r="I52" s="9">
        <v>0</v>
      </c>
      <c r="J52" s="9">
        <v>0</v>
      </c>
      <c r="K52" s="9">
        <v>0</v>
      </c>
      <c r="L52" s="9"/>
      <c r="M52" s="9"/>
    </row>
    <row r="53" spans="1:13" x14ac:dyDescent="0.25">
      <c r="A53" t="s">
        <v>181</v>
      </c>
      <c r="B53" s="9">
        <v>178</v>
      </c>
      <c r="C53" s="9">
        <v>103</v>
      </c>
      <c r="D53" s="9">
        <v>8</v>
      </c>
      <c r="E53" s="9">
        <v>111</v>
      </c>
      <c r="F53" s="9">
        <v>18</v>
      </c>
      <c r="G53" s="9">
        <v>0</v>
      </c>
      <c r="H53" s="9">
        <v>18</v>
      </c>
      <c r="I53" s="9">
        <v>46</v>
      </c>
      <c r="J53" s="9">
        <v>3</v>
      </c>
      <c r="K53" s="9">
        <v>49</v>
      </c>
      <c r="L53" s="9"/>
      <c r="M53" s="9"/>
    </row>
    <row r="54" spans="1:13" x14ac:dyDescent="0.25">
      <c r="A54" t="s">
        <v>182</v>
      </c>
      <c r="B54" s="9">
        <v>10</v>
      </c>
      <c r="C54" s="9">
        <v>10</v>
      </c>
      <c r="D54" s="9">
        <v>0</v>
      </c>
      <c r="E54" s="9">
        <v>10</v>
      </c>
      <c r="F54" s="9">
        <v>0</v>
      </c>
      <c r="G54" s="9">
        <v>0</v>
      </c>
      <c r="H54" s="9">
        <v>0</v>
      </c>
      <c r="I54" s="9">
        <v>0</v>
      </c>
      <c r="J54" s="9">
        <v>0</v>
      </c>
      <c r="K54" s="9">
        <v>0</v>
      </c>
      <c r="L54" s="9"/>
      <c r="M54" s="9"/>
    </row>
    <row r="55" spans="1:13" x14ac:dyDescent="0.25">
      <c r="A55" t="s">
        <v>183</v>
      </c>
      <c r="B55" s="9">
        <v>1024</v>
      </c>
      <c r="C55" s="9">
        <v>401</v>
      </c>
      <c r="D55" s="9">
        <v>16</v>
      </c>
      <c r="E55" s="9">
        <v>417</v>
      </c>
      <c r="F55" s="9">
        <v>299</v>
      </c>
      <c r="G55" s="9">
        <v>11</v>
      </c>
      <c r="H55" s="9">
        <v>310</v>
      </c>
      <c r="I55" s="9">
        <v>283</v>
      </c>
      <c r="J55" s="9">
        <v>14</v>
      </c>
      <c r="K55" s="9">
        <v>297</v>
      </c>
      <c r="L55" s="9"/>
      <c r="M55" s="9"/>
    </row>
    <row r="56" spans="1:13" x14ac:dyDescent="0.25">
      <c r="A56" t="s">
        <v>184</v>
      </c>
      <c r="B56" s="9">
        <v>10</v>
      </c>
      <c r="C56" s="9">
        <v>2</v>
      </c>
      <c r="D56" s="9">
        <v>0</v>
      </c>
      <c r="E56" s="9">
        <v>2</v>
      </c>
      <c r="F56" s="9">
        <v>8</v>
      </c>
      <c r="G56" s="9">
        <v>0</v>
      </c>
      <c r="H56" s="9">
        <v>8</v>
      </c>
      <c r="I56" s="9">
        <v>0</v>
      </c>
      <c r="J56" s="9">
        <v>0</v>
      </c>
      <c r="K56" s="9">
        <v>0</v>
      </c>
      <c r="L56" s="9"/>
      <c r="M56" s="9"/>
    </row>
    <row r="57" spans="1:13" x14ac:dyDescent="0.25">
      <c r="A57" t="s">
        <v>185</v>
      </c>
      <c r="B57" s="9">
        <v>101</v>
      </c>
      <c r="C57" s="9">
        <v>76</v>
      </c>
      <c r="D57" s="9">
        <v>25</v>
      </c>
      <c r="E57" s="9">
        <v>101</v>
      </c>
      <c r="F57" s="9">
        <v>0</v>
      </c>
      <c r="G57" s="9">
        <v>0</v>
      </c>
      <c r="H57" s="9">
        <v>0</v>
      </c>
      <c r="I57" s="9">
        <v>0</v>
      </c>
      <c r="J57" s="9">
        <v>0</v>
      </c>
      <c r="K57" s="9">
        <v>0</v>
      </c>
      <c r="L57" s="9"/>
      <c r="M57" s="9"/>
    </row>
    <row r="58" spans="1:13" x14ac:dyDescent="0.25">
      <c r="A58" t="s">
        <v>51</v>
      </c>
      <c r="B58" s="9">
        <v>12700</v>
      </c>
      <c r="C58" s="9">
        <v>3753</v>
      </c>
      <c r="D58" s="9">
        <v>1567</v>
      </c>
      <c r="E58" s="9">
        <v>5320</v>
      </c>
      <c r="F58" s="9">
        <v>811</v>
      </c>
      <c r="G58" s="9">
        <v>36</v>
      </c>
      <c r="H58" s="9">
        <v>847</v>
      </c>
      <c r="I58" s="9">
        <v>4548</v>
      </c>
      <c r="J58" s="9">
        <v>1985</v>
      </c>
      <c r="K58" s="9">
        <v>6533</v>
      </c>
      <c r="L58" s="9"/>
      <c r="M58" s="9"/>
    </row>
    <row r="59" spans="1:13" x14ac:dyDescent="0.25">
      <c r="B59" s="9"/>
      <c r="C59" s="9"/>
      <c r="D59" s="9"/>
      <c r="E59" s="9"/>
      <c r="F59" s="9"/>
      <c r="G59" s="9"/>
      <c r="H59" s="9"/>
      <c r="I59" s="9"/>
      <c r="J59" s="9"/>
      <c r="K59" s="9"/>
      <c r="L59" s="9"/>
      <c r="M59" s="9"/>
    </row>
    <row r="60" spans="1:13" x14ac:dyDescent="0.25">
      <c r="B60" s="9"/>
      <c r="C60" s="9"/>
      <c r="D60" s="9"/>
      <c r="E60" s="9"/>
      <c r="F60" s="9"/>
      <c r="G60" s="9"/>
      <c r="H60" s="9"/>
      <c r="I60" s="9"/>
      <c r="J60" s="9"/>
      <c r="K60" s="9"/>
      <c r="L60" s="9"/>
      <c r="M60" s="9"/>
    </row>
    <row r="61" spans="1:13" x14ac:dyDescent="0.25">
      <c r="B61" s="9"/>
      <c r="C61" s="9"/>
      <c r="D61" s="9"/>
      <c r="E61" s="9"/>
      <c r="F61" s="9"/>
      <c r="G61" s="9"/>
      <c r="H61" s="9"/>
      <c r="I61" s="9"/>
      <c r="J61" s="9"/>
      <c r="K61" s="9"/>
      <c r="L61" s="9"/>
      <c r="M61" s="9"/>
    </row>
  </sheetData>
  <pageMargins left="0.7" right="0.7" top="0.75" bottom="0.75" header="0.3" footer="0.3"/>
  <pageSetup paperSize="9" scale="78" fitToHeight="0" orientation="landscape"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6"/>
  <sheetViews>
    <sheetView tabSelected="1" topLeftCell="A25" workbookViewId="0">
      <selection activeCell="A35" sqref="A35"/>
    </sheetView>
  </sheetViews>
  <sheetFormatPr defaultColWidth="10.90625" defaultRowHeight="15" x14ac:dyDescent="0.25"/>
  <cols>
    <col min="1" max="1" width="25.7265625" customWidth="1"/>
    <col min="2" max="11" width="9.7265625" customWidth="1"/>
  </cols>
  <sheetData>
    <row r="1" spans="1:13" ht="19.2" x14ac:dyDescent="0.35">
      <c r="A1" s="2" t="s">
        <v>29</v>
      </c>
    </row>
    <row r="2" spans="1:13" x14ac:dyDescent="0.25">
      <c r="A2" t="s">
        <v>186</v>
      </c>
    </row>
    <row r="3" spans="1:13" x14ac:dyDescent="0.25">
      <c r="A3" t="s">
        <v>187</v>
      </c>
    </row>
    <row r="4" spans="1:13" ht="30" customHeight="1" x14ac:dyDescent="0.3">
      <c r="A4" s="3" t="s">
        <v>188</v>
      </c>
    </row>
    <row r="5" spans="1:13" ht="30" customHeight="1" x14ac:dyDescent="0.3">
      <c r="A5" s="8" t="s">
        <v>196</v>
      </c>
      <c r="B5" s="7" t="s">
        <v>51</v>
      </c>
      <c r="C5" s="7" t="s">
        <v>68</v>
      </c>
      <c r="D5" s="7" t="s">
        <v>69</v>
      </c>
      <c r="E5" s="7" t="s">
        <v>70</v>
      </c>
    </row>
    <row r="6" spans="1:13" x14ac:dyDescent="0.25">
      <c r="A6" t="s">
        <v>197</v>
      </c>
      <c r="B6" s="9">
        <v>12700</v>
      </c>
      <c r="C6" s="9">
        <v>5320</v>
      </c>
      <c r="D6" s="9">
        <v>847</v>
      </c>
      <c r="E6" s="9">
        <v>6533</v>
      </c>
      <c r="F6" s="9"/>
      <c r="G6" s="9"/>
      <c r="H6" s="9"/>
      <c r="I6" s="9"/>
      <c r="J6" s="9"/>
      <c r="K6" s="9"/>
      <c r="L6" s="9"/>
      <c r="M6" s="9"/>
    </row>
    <row r="8" spans="1:13" ht="30" customHeight="1" x14ac:dyDescent="0.3">
      <c r="A8" s="3" t="s">
        <v>189</v>
      </c>
    </row>
    <row r="9" spans="1:13" ht="30" customHeight="1" x14ac:dyDescent="0.3">
      <c r="A9" s="8" t="s">
        <v>198</v>
      </c>
      <c r="B9" s="7" t="s">
        <v>51</v>
      </c>
      <c r="C9" s="7" t="s">
        <v>68</v>
      </c>
      <c r="D9" s="7" t="s">
        <v>69</v>
      </c>
      <c r="E9" s="7" t="s">
        <v>70</v>
      </c>
    </row>
    <row r="10" spans="1:13" x14ac:dyDescent="0.25">
      <c r="A10" t="s">
        <v>199</v>
      </c>
      <c r="B10" s="9">
        <v>6811</v>
      </c>
      <c r="C10" s="9">
        <v>2959</v>
      </c>
      <c r="D10" s="9">
        <v>648</v>
      </c>
      <c r="E10" s="9">
        <v>3204</v>
      </c>
      <c r="F10" s="9"/>
      <c r="G10" s="9"/>
      <c r="H10" s="9"/>
      <c r="I10" s="9"/>
      <c r="J10" s="9"/>
      <c r="K10" s="9"/>
      <c r="L10" s="9"/>
      <c r="M10" s="9"/>
    </row>
    <row r="11" spans="1:13" x14ac:dyDescent="0.25">
      <c r="A11" t="s">
        <v>200</v>
      </c>
      <c r="B11" s="9">
        <v>2295</v>
      </c>
      <c r="C11" s="9">
        <v>742</v>
      </c>
      <c r="D11" s="9">
        <v>158</v>
      </c>
      <c r="E11" s="9">
        <v>1395</v>
      </c>
      <c r="F11" s="9"/>
      <c r="G11" s="9"/>
      <c r="H11" s="9"/>
      <c r="I11" s="9"/>
      <c r="J11" s="9"/>
      <c r="K11" s="9"/>
      <c r="L11" s="9"/>
      <c r="M11" s="9"/>
    </row>
    <row r="12" spans="1:13" x14ac:dyDescent="0.25">
      <c r="A12" t="s">
        <v>201</v>
      </c>
      <c r="B12" s="9">
        <v>3594</v>
      </c>
      <c r="C12" s="9">
        <v>1619</v>
      </c>
      <c r="D12" s="9">
        <v>41</v>
      </c>
      <c r="E12" s="9">
        <v>1934</v>
      </c>
      <c r="F12" s="9"/>
      <c r="G12" s="9"/>
      <c r="H12" s="9"/>
      <c r="I12" s="9"/>
      <c r="J12" s="9"/>
      <c r="K12" s="9"/>
      <c r="L12" s="9"/>
      <c r="M12" s="9"/>
    </row>
    <row r="14" spans="1:13" ht="30" customHeight="1" x14ac:dyDescent="0.3">
      <c r="A14" s="3" t="s">
        <v>190</v>
      </c>
    </row>
    <row r="15" spans="1:13" ht="30" customHeight="1" x14ac:dyDescent="0.3">
      <c r="A15" s="8" t="s">
        <v>202</v>
      </c>
      <c r="B15" s="7" t="s">
        <v>51</v>
      </c>
      <c r="C15" s="7" t="s">
        <v>68</v>
      </c>
      <c r="D15" s="7" t="s">
        <v>69</v>
      </c>
      <c r="E15" s="7" t="s">
        <v>70</v>
      </c>
    </row>
    <row r="16" spans="1:13" x14ac:dyDescent="0.25">
      <c r="A16" t="s">
        <v>203</v>
      </c>
      <c r="B16" s="9">
        <v>3588</v>
      </c>
      <c r="C16" s="9">
        <v>1567</v>
      </c>
      <c r="D16" s="9">
        <v>36</v>
      </c>
      <c r="E16" s="9">
        <v>1985</v>
      </c>
      <c r="F16" s="9"/>
      <c r="G16" s="9"/>
      <c r="H16" s="9"/>
      <c r="I16" s="9"/>
      <c r="J16" s="9"/>
      <c r="K16" s="9"/>
      <c r="L16" s="9"/>
      <c r="M16" s="9"/>
    </row>
    <row r="17" spans="1:13" x14ac:dyDescent="0.25">
      <c r="A17" t="s">
        <v>204</v>
      </c>
      <c r="B17" s="9">
        <v>9112</v>
      </c>
      <c r="C17" s="9">
        <v>3753</v>
      </c>
      <c r="D17" s="9">
        <v>811</v>
      </c>
      <c r="E17" s="9">
        <v>4548</v>
      </c>
      <c r="F17" s="9"/>
      <c r="G17" s="9"/>
      <c r="H17" s="9"/>
      <c r="I17" s="9"/>
      <c r="J17" s="9"/>
      <c r="K17" s="9"/>
      <c r="L17" s="9"/>
      <c r="M17" s="9"/>
    </row>
    <row r="19" spans="1:13" ht="30" customHeight="1" x14ac:dyDescent="0.3">
      <c r="A19" s="3" t="s">
        <v>191</v>
      </c>
    </row>
    <row r="20" spans="1:13" ht="30" customHeight="1" x14ac:dyDescent="0.3">
      <c r="A20" s="8" t="s">
        <v>205</v>
      </c>
      <c r="B20" s="7" t="s">
        <v>51</v>
      </c>
      <c r="C20" s="7" t="s">
        <v>68</v>
      </c>
      <c r="D20" s="7" t="s">
        <v>69</v>
      </c>
      <c r="E20" s="7" t="s">
        <v>70</v>
      </c>
    </row>
    <row r="21" spans="1:13" x14ac:dyDescent="0.25">
      <c r="A21" t="s">
        <v>320</v>
      </c>
      <c r="B21" s="9">
        <v>476</v>
      </c>
      <c r="C21" s="9">
        <v>226</v>
      </c>
      <c r="D21" s="9">
        <v>46</v>
      </c>
      <c r="E21" s="9">
        <v>204</v>
      </c>
      <c r="F21" s="9"/>
      <c r="G21" s="9"/>
      <c r="H21" s="9"/>
      <c r="I21" s="9"/>
      <c r="J21" s="9"/>
      <c r="K21" s="9"/>
      <c r="L21" s="9"/>
      <c r="M21" s="9"/>
    </row>
    <row r="22" spans="1:13" x14ac:dyDescent="0.25">
      <c r="A22" t="s">
        <v>321</v>
      </c>
      <c r="B22" s="9">
        <v>12224</v>
      </c>
      <c r="C22" s="9">
        <v>5094</v>
      </c>
      <c r="D22" s="9">
        <v>801</v>
      </c>
      <c r="E22" s="9">
        <v>6329</v>
      </c>
      <c r="F22" s="9"/>
      <c r="G22" s="9"/>
      <c r="H22" s="9"/>
      <c r="I22" s="9"/>
      <c r="J22" s="9"/>
      <c r="K22" s="9"/>
      <c r="L22" s="9"/>
      <c r="M22" s="9"/>
    </row>
    <row r="24" spans="1:13" ht="30" customHeight="1" x14ac:dyDescent="0.3">
      <c r="A24" s="3" t="s">
        <v>192</v>
      </c>
    </row>
    <row r="25" spans="1:13" ht="30" customHeight="1" x14ac:dyDescent="0.3">
      <c r="A25" s="8" t="s">
        <v>206</v>
      </c>
      <c r="B25" s="7" t="s">
        <v>51</v>
      </c>
      <c r="C25" s="7" t="s">
        <v>68</v>
      </c>
      <c r="D25" s="7" t="s">
        <v>69</v>
      </c>
      <c r="E25" s="7" t="s">
        <v>70</v>
      </c>
    </row>
    <row r="26" spans="1:13" x14ac:dyDescent="0.25">
      <c r="A26" t="s">
        <v>207</v>
      </c>
      <c r="B26" s="9">
        <v>3760</v>
      </c>
      <c r="C26" s="9">
        <v>1527</v>
      </c>
      <c r="D26" s="9">
        <v>187</v>
      </c>
      <c r="E26" s="9">
        <v>2046</v>
      </c>
      <c r="F26" s="9"/>
      <c r="G26" s="9"/>
      <c r="H26" s="9"/>
      <c r="I26" s="9"/>
      <c r="J26" s="9"/>
      <c r="K26" s="9"/>
      <c r="L26" s="9"/>
      <c r="M26" s="9"/>
    </row>
    <row r="27" spans="1:13" x14ac:dyDescent="0.25">
      <c r="A27" t="s">
        <v>208</v>
      </c>
      <c r="B27" s="9">
        <v>3173</v>
      </c>
      <c r="C27" s="9">
        <v>1277</v>
      </c>
      <c r="D27" s="9">
        <v>279</v>
      </c>
      <c r="E27" s="9">
        <v>1617</v>
      </c>
      <c r="F27" s="9"/>
      <c r="G27" s="9"/>
      <c r="H27" s="9"/>
      <c r="I27" s="9"/>
      <c r="J27" s="9"/>
      <c r="K27" s="9"/>
      <c r="L27" s="9"/>
      <c r="M27" s="9"/>
    </row>
    <row r="28" spans="1:13" x14ac:dyDescent="0.25">
      <c r="A28" t="s">
        <v>209</v>
      </c>
      <c r="B28" s="9">
        <v>713</v>
      </c>
      <c r="C28" s="9">
        <v>279</v>
      </c>
      <c r="D28" s="9">
        <v>30</v>
      </c>
      <c r="E28" s="9">
        <v>404</v>
      </c>
      <c r="F28" s="9"/>
      <c r="G28" s="9"/>
      <c r="H28" s="9"/>
      <c r="I28" s="9"/>
      <c r="J28" s="9"/>
      <c r="K28" s="9"/>
      <c r="L28" s="9"/>
      <c r="M28" s="9"/>
    </row>
    <row r="29" spans="1:13" x14ac:dyDescent="0.25">
      <c r="A29" t="s">
        <v>210</v>
      </c>
      <c r="B29" s="9">
        <v>5054</v>
      </c>
      <c r="C29" s="9">
        <v>2237</v>
      </c>
      <c r="D29" s="9">
        <v>351</v>
      </c>
      <c r="E29" s="9">
        <v>2466</v>
      </c>
      <c r="F29" s="9"/>
      <c r="G29" s="9"/>
      <c r="H29" s="9"/>
      <c r="I29" s="9"/>
      <c r="J29" s="9"/>
      <c r="K29" s="9"/>
      <c r="L29" s="9"/>
      <c r="M29" s="9"/>
    </row>
    <row r="31" spans="1:13" ht="30" customHeight="1" x14ac:dyDescent="0.3">
      <c r="A31" s="3" t="s">
        <v>193</v>
      </c>
    </row>
    <row r="32" spans="1:13" ht="30" customHeight="1" x14ac:dyDescent="0.3">
      <c r="A32" s="8" t="s">
        <v>211</v>
      </c>
      <c r="B32" s="7" t="s">
        <v>51</v>
      </c>
      <c r="C32" s="7" t="s">
        <v>68</v>
      </c>
      <c r="D32" s="7" t="s">
        <v>69</v>
      </c>
      <c r="E32" s="7" t="s">
        <v>70</v>
      </c>
    </row>
    <row r="33" spans="1:13" x14ac:dyDescent="0.25">
      <c r="A33" t="s">
        <v>212</v>
      </c>
      <c r="B33" s="9">
        <v>8738</v>
      </c>
      <c r="C33" s="9">
        <v>3481</v>
      </c>
      <c r="D33" s="9">
        <v>584</v>
      </c>
      <c r="E33" s="9">
        <v>4673</v>
      </c>
      <c r="F33" s="9"/>
      <c r="G33" s="9"/>
      <c r="H33" s="9"/>
      <c r="I33" s="9"/>
      <c r="J33" s="9"/>
      <c r="K33" s="9"/>
      <c r="L33" s="9"/>
      <c r="M33" s="9"/>
    </row>
    <row r="34" spans="1:13" x14ac:dyDescent="0.25">
      <c r="A34" t="s">
        <v>322</v>
      </c>
      <c r="B34" s="9">
        <v>947</v>
      </c>
      <c r="C34" s="9">
        <v>375</v>
      </c>
      <c r="D34" s="9">
        <v>31</v>
      </c>
      <c r="E34" s="9">
        <v>541</v>
      </c>
      <c r="F34" s="9"/>
      <c r="G34" s="9"/>
      <c r="H34" s="9"/>
      <c r="I34" s="9"/>
      <c r="J34" s="9"/>
      <c r="K34" s="9"/>
      <c r="L34" s="9"/>
      <c r="M34" s="9"/>
    </row>
    <row r="35" spans="1:13" x14ac:dyDescent="0.25">
      <c r="A35" t="s">
        <v>210</v>
      </c>
      <c r="B35" s="9">
        <v>3015</v>
      </c>
      <c r="C35" s="9">
        <v>1464</v>
      </c>
      <c r="D35" s="9">
        <v>232</v>
      </c>
      <c r="E35" s="9">
        <v>1319</v>
      </c>
      <c r="F35" s="9"/>
      <c r="G35" s="9"/>
      <c r="H35" s="9"/>
      <c r="I35" s="9"/>
      <c r="J35" s="9"/>
      <c r="K35" s="9"/>
      <c r="L35" s="9"/>
      <c r="M35" s="9"/>
    </row>
    <row r="37" spans="1:13" ht="30" customHeight="1" x14ac:dyDescent="0.3">
      <c r="A37" s="3" t="s">
        <v>194</v>
      </c>
    </row>
    <row r="38" spans="1:13" ht="30" customHeight="1" x14ac:dyDescent="0.3">
      <c r="A38" s="8" t="s">
        <v>213</v>
      </c>
      <c r="B38" s="7" t="s">
        <v>51</v>
      </c>
      <c r="C38" s="7" t="s">
        <v>68</v>
      </c>
      <c r="D38" s="7" t="s">
        <v>69</v>
      </c>
      <c r="E38" s="7" t="s">
        <v>70</v>
      </c>
    </row>
    <row r="39" spans="1:13" x14ac:dyDescent="0.25">
      <c r="A39" t="s">
        <v>214</v>
      </c>
      <c r="B39" s="9">
        <v>12570</v>
      </c>
      <c r="C39" s="9">
        <v>5276</v>
      </c>
      <c r="D39" s="9">
        <v>845</v>
      </c>
      <c r="E39" s="9">
        <v>6449</v>
      </c>
      <c r="F39" s="9"/>
      <c r="G39" s="9"/>
      <c r="H39" s="9"/>
      <c r="I39" s="9"/>
      <c r="J39" s="9"/>
      <c r="K39" s="9"/>
      <c r="L39" s="9"/>
      <c r="M39" s="9"/>
    </row>
    <row r="40" spans="1:13" x14ac:dyDescent="0.25">
      <c r="A40" t="s">
        <v>215</v>
      </c>
      <c r="B40" s="9">
        <v>130</v>
      </c>
      <c r="C40" s="9">
        <v>44</v>
      </c>
      <c r="D40" s="9">
        <v>2</v>
      </c>
      <c r="E40" s="9">
        <v>84</v>
      </c>
      <c r="F40" s="9"/>
      <c r="G40" s="9"/>
      <c r="H40" s="9"/>
      <c r="I40" s="9"/>
      <c r="J40" s="9"/>
      <c r="K40" s="9"/>
      <c r="L40" s="9"/>
      <c r="M40" s="9"/>
    </row>
    <row r="42" spans="1:13" ht="30" customHeight="1" x14ac:dyDescent="0.3">
      <c r="A42" s="3" t="s">
        <v>195</v>
      </c>
    </row>
    <row r="43" spans="1:13" ht="30" customHeight="1" x14ac:dyDescent="0.3">
      <c r="A43" s="8" t="s">
        <v>216</v>
      </c>
      <c r="B43" s="7" t="s">
        <v>51</v>
      </c>
      <c r="C43" s="7" t="s">
        <v>68</v>
      </c>
      <c r="D43" s="7" t="s">
        <v>69</v>
      </c>
      <c r="E43" s="7" t="s">
        <v>70</v>
      </c>
    </row>
    <row r="44" spans="1:13" x14ac:dyDescent="0.25">
      <c r="A44" t="s">
        <v>217</v>
      </c>
      <c r="B44" s="9">
        <v>7572</v>
      </c>
      <c r="C44" s="9">
        <v>2938</v>
      </c>
      <c r="D44" s="9">
        <v>558</v>
      </c>
      <c r="E44" s="9">
        <v>4076</v>
      </c>
      <c r="F44" s="9"/>
      <c r="G44" s="9"/>
      <c r="H44" s="9"/>
      <c r="I44" s="9"/>
      <c r="J44" s="9"/>
      <c r="K44" s="9"/>
      <c r="L44" s="9"/>
      <c r="M44" s="9"/>
    </row>
    <row r="45" spans="1:13" x14ac:dyDescent="0.25">
      <c r="A45" t="s">
        <v>319</v>
      </c>
      <c r="B45" s="9">
        <v>1402</v>
      </c>
      <c r="C45" s="9">
        <v>602</v>
      </c>
      <c r="D45" s="9">
        <v>14</v>
      </c>
      <c r="E45" s="9">
        <v>786</v>
      </c>
      <c r="F45" s="9"/>
      <c r="G45" s="9"/>
      <c r="H45" s="9"/>
      <c r="I45" s="9"/>
      <c r="J45" s="9"/>
      <c r="K45" s="9"/>
      <c r="L45" s="9"/>
      <c r="M45" s="9"/>
    </row>
    <row r="46" spans="1:13" x14ac:dyDescent="0.25">
      <c r="A46" t="s">
        <v>210</v>
      </c>
      <c r="B46" s="9">
        <v>3726</v>
      </c>
      <c r="C46" s="9">
        <v>1780</v>
      </c>
      <c r="D46" s="9">
        <v>275</v>
      </c>
      <c r="E46" s="9">
        <v>1671</v>
      </c>
      <c r="F46" s="9"/>
      <c r="G46" s="9"/>
      <c r="H46" s="9"/>
      <c r="I46" s="9"/>
      <c r="J46" s="9"/>
      <c r="K46" s="9"/>
      <c r="L46" s="9"/>
      <c r="M46" s="9"/>
    </row>
  </sheetData>
  <pageMargins left="0.7" right="0.7" top="0.75" bottom="0.75" header="0.3" footer="0.3"/>
  <pageSetup paperSize="9" scale="76" fitToHeight="0" orientation="landscape" horizontalDpi="300" verticalDpi="300"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Contents</vt:lpstr>
      <vt:lpstr>1_1</vt:lpstr>
      <vt:lpstr>1_2</vt:lpstr>
      <vt:lpstr>1_3</vt:lpstr>
      <vt:lpstr>1_4</vt:lpstr>
      <vt:lpstr>2_1</vt:lpstr>
      <vt:lpstr>2_2</vt:lpstr>
      <vt:lpstr>2_3</vt:lpstr>
      <vt:lpstr>2_4</vt:lpstr>
      <vt:lpstr>2_5</vt:lpstr>
      <vt:lpstr>2_6</vt:lpstr>
      <vt:lpstr>2_7</vt:lpstr>
      <vt:lpstr>3_1</vt:lpstr>
      <vt:lpstr>3_2</vt:lpstr>
      <vt:lpstr>3_3</vt:lpstr>
      <vt:lpstr>3_4</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ApprenticeshipsNI Statistical Tables</dc:title>
  <dc:creator>Youth Training and Statistics Research Branch, Dept for Economy</dc:creator>
  <cp:lastModifiedBy>Wilson, Mervyn</cp:lastModifiedBy>
  <cp:lastPrinted>2026-05-21T13:10:17Z</cp:lastPrinted>
  <dcterms:created xsi:type="dcterms:W3CDTF">2026-05-15T17:50:47Z</dcterms:created>
  <dcterms:modified xsi:type="dcterms:W3CDTF">2026-05-22T09:44:53Z</dcterms:modified>
</cp:coreProperties>
</file>