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TEASB\Core Statistics Service\Funding Model Unit\Queries\2026\Q9 Deprivation Quintiles\"/>
    </mc:Choice>
  </mc:AlternateContent>
  <xr:revisionPtr revIDLastSave="0" documentId="13_ncr:1_{57A1B0C2-385B-46F9-83E5-BB8E5FF18CA6}" xr6:coauthVersionLast="47" xr6:coauthVersionMax="47" xr10:uidLastSave="{00000000-0000-0000-0000-000000000000}"/>
  <bookViews>
    <workbookView xWindow="-53868" yWindow="36" windowWidth="23256" windowHeight="12456" xr2:uid="{00000000-000D-0000-FFFF-FFFF00000000}"/>
  </bookViews>
  <sheets>
    <sheet name="Index" sheetId="2" r:id="rId1"/>
    <sheet name="Table 01" sheetId="1" r:id="rId2"/>
    <sheet name="Table 02" sheetId="3" r:id="rId3"/>
    <sheet name="Table 03" sheetId="4" r:id="rId4"/>
    <sheet name="Table 04 &amp; 05" sheetId="5" r:id="rId5"/>
    <sheet name="Table 06" sheetId="7" r:id="rId6"/>
    <sheet name="Table 07" sheetId="8" r:id="rId7"/>
    <sheet name="Table 08" sheetId="9" r:id="rId8"/>
    <sheet name="Table 09" sheetId="11" r:id="rId9"/>
    <sheet name="Table 10" sheetId="12" r:id="rId10"/>
    <sheet name="Table 11" sheetId="14" r:id="rId11"/>
    <sheet name="Table 12" sheetId="13" r:id="rId12"/>
    <sheet name="Table 13" sheetId="15" r:id="rId13"/>
    <sheet name="Table 14" sheetId="17" r:id="rId14"/>
    <sheet name="Table 15" sheetId="18" r:id="rId15"/>
    <sheet name="Table 16" sheetId="19" r:id="rId16"/>
    <sheet name="Table 17" sheetId="20" r:id="rId17"/>
    <sheet name="Table 18" sheetId="21" r:id="rId18"/>
    <sheet name="Table 19" sheetId="22" r:id="rId19"/>
    <sheet name="Table 20" sheetId="23" r:id="rId20"/>
    <sheet name="Table 21" sheetId="24" r:id="rId21"/>
    <sheet name="Table 22" sheetId="25" r:id="rId22"/>
    <sheet name="Table 23" sheetId="26" r:id="rId23"/>
    <sheet name="Table 24" sheetId="27" r:id="rId24"/>
    <sheet name="Table 25" sheetId="28" r:id="rId25"/>
    <sheet name="Table 26" sheetId="29" r:id="rId26"/>
    <sheet name="Table 27" sheetId="30" r:id="rId27"/>
    <sheet name="Table 28" sheetId="31" r:id="rId28"/>
    <sheet name="Table 29" sheetId="33" r:id="rId29"/>
    <sheet name="Table 30" sheetId="34" r:id="rId30"/>
    <sheet name="Table 31" sheetId="36" r:id="rId31"/>
    <sheet name="Table 32" sheetId="37" r:id="rId32"/>
    <sheet name="Table 33" sheetId="40" r:id="rId33"/>
    <sheet name="Table 34" sheetId="41" r:id="rId34"/>
    <sheet name="Table 35" sheetId="42" r:id="rId35"/>
    <sheet name="Table 36" sheetId="43" r:id="rId36"/>
    <sheet name="Table 37" sheetId="44" r:id="rId37"/>
    <sheet name="Table 38" sheetId="46" r:id="rId38"/>
    <sheet name="Table 39" sheetId="48" r:id="rId39"/>
    <sheet name="Table 40" sheetId="49" r:id="rId40"/>
    <sheet name="Table 41" sheetId="50" r:id="rId41"/>
    <sheet name="Table 42" sheetId="51" r:id="rId42"/>
    <sheet name="Table 43" sheetId="56" r:id="rId43"/>
    <sheet name="Table 44" sheetId="52" r:id="rId44"/>
    <sheet name="Table 45" sheetId="53" r:id="rId45"/>
    <sheet name="Table 46" sheetId="55" r:id="rId46"/>
    <sheet name="Table 47" sheetId="57" r:id="rId47"/>
    <sheet name="Table 48" sheetId="60" r:id="rId48"/>
    <sheet name="Table 49" sheetId="63" r:id="rId49"/>
    <sheet name="Table 50" sheetId="64" r:id="rId50"/>
    <sheet name="Table 51" sheetId="65" r:id="rId51"/>
    <sheet name="Table 52" sheetId="66" r:id="rId52"/>
    <sheet name="Table 53" sheetId="67" r:id="rId53"/>
    <sheet name="Table 54" sheetId="68" r:id="rId54"/>
    <sheet name="Table 55" sheetId="69" r:id="rId55"/>
    <sheet name="Table 56" sheetId="70" r:id="rId56"/>
    <sheet name="Table 57" sheetId="71" r:id="rId57"/>
    <sheet name="Table 58" sheetId="72" r:id="rId58"/>
    <sheet name="Table 59" sheetId="74" r:id="rId59"/>
    <sheet name="Table 60" sheetId="75" r:id="rId60"/>
    <sheet name="Table 61" sheetId="77" r:id="rId61"/>
    <sheet name="Table 62" sheetId="76" r:id="rId62"/>
    <sheet name="Table 63" sheetId="78" r:id="rId63"/>
    <sheet name="Table 64" sheetId="79" r:id="rId64"/>
    <sheet name="Table 65" sheetId="80" r:id="rId65"/>
    <sheet name="Table 66" sheetId="81" r:id="rId66"/>
    <sheet name="Table 67" sheetId="82" r:id="rId67"/>
    <sheet name="Table 68" sheetId="83" r:id="rId68"/>
    <sheet name="Table 69" sheetId="84" r:id="rId69"/>
    <sheet name="Table 70" sheetId="85" r:id="rId70"/>
    <sheet name="Table 71" sheetId="86" r:id="rId71"/>
    <sheet name="Table 72" sheetId="87" r:id="rId72"/>
    <sheet name="Table 73" sheetId="88" r:id="rId73"/>
    <sheet name="Table 74" sheetId="89" r:id="rId74"/>
    <sheet name="Table 75" sheetId="90" r:id="rId75"/>
    <sheet name="Table 76" sheetId="91" r:id="rId76"/>
    <sheet name="Table 77" sheetId="92" r:id="rId77"/>
    <sheet name="Table 78" sheetId="93" r:id="rId78"/>
    <sheet name="Table 79" sheetId="94" r:id="rId79"/>
    <sheet name="Table 80" sheetId="95" r:id="rId80"/>
    <sheet name="Table 81" sheetId="96" r:id="rId81"/>
    <sheet name="Table 82" sheetId="97" r:id="rId82"/>
    <sheet name="Table 83" sheetId="98" r:id="rId83"/>
    <sheet name="Table 84" sheetId="99" r:id="rId84"/>
    <sheet name="Table 85" sheetId="100" r:id="rId85"/>
    <sheet name="Table 86" sheetId="101" r:id="rId86"/>
    <sheet name="Table 87" sheetId="102" r:id="rId87"/>
    <sheet name="Table 88" sheetId="103" r:id="rId8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7" i="2" l="1"/>
  <c r="A106" i="2"/>
  <c r="A104" i="2"/>
  <c r="A94" i="2"/>
  <c r="A93" i="2"/>
  <c r="A92" i="2"/>
  <c r="A91" i="2"/>
  <c r="C51" i="33"/>
  <c r="C50" i="33"/>
  <c r="C49" i="33"/>
  <c r="C48" i="33"/>
  <c r="C47" i="33"/>
  <c r="C46" i="33"/>
  <c r="C45" i="33"/>
  <c r="A34" i="2"/>
  <c r="A32" i="2" l="1"/>
  <c r="A31" i="2"/>
  <c r="A30" i="2"/>
  <c r="A29" i="2"/>
  <c r="E19" i="24"/>
  <c r="B19" i="24"/>
  <c r="B21" i="24"/>
  <c r="D23" i="24"/>
  <c r="E23" i="24"/>
  <c r="C23" i="24"/>
  <c r="B23" i="24"/>
  <c r="B24" i="24"/>
  <c r="C19" i="24"/>
  <c r="D19" i="24"/>
  <c r="C24" i="24"/>
  <c r="D24" i="24"/>
  <c r="E24" i="24"/>
  <c r="C21" i="24"/>
  <c r="D21" i="24"/>
  <c r="E21" i="24"/>
  <c r="C20" i="24"/>
  <c r="D20" i="24"/>
  <c r="E20" i="24"/>
  <c r="B20" i="24"/>
  <c r="A28" i="2"/>
  <c r="A27" i="2"/>
  <c r="A26" i="2"/>
  <c r="A25" i="2"/>
  <c r="D5" i="22"/>
  <c r="C5" i="22"/>
  <c r="B5" i="22"/>
  <c r="D33" i="21"/>
  <c r="C33" i="21"/>
  <c r="B33" i="21"/>
  <c r="D26" i="21"/>
  <c r="C26" i="21"/>
  <c r="B26" i="21"/>
  <c r="D18" i="21"/>
  <c r="C18" i="21"/>
  <c r="B18" i="21"/>
  <c r="D11" i="21"/>
  <c r="C11" i="21"/>
  <c r="B11" i="21"/>
  <c r="A24" i="2"/>
  <c r="A23" i="2"/>
  <c r="A22" i="2" l="1"/>
  <c r="A21" i="2"/>
  <c r="A20" i="2"/>
  <c r="A19" i="2"/>
  <c r="A18" i="2"/>
  <c r="F3" i="1"/>
  <c r="F4" i="1"/>
  <c r="F5" i="1"/>
  <c r="F6" i="1"/>
  <c r="F7" i="1"/>
  <c r="F8" i="1"/>
  <c r="F9" i="1"/>
  <c r="F10" i="1"/>
  <c r="E10" i="1" s="1"/>
  <c r="F11" i="1"/>
  <c r="F12" i="1"/>
  <c r="F13" i="1"/>
  <c r="F14" i="1"/>
  <c r="F15" i="1"/>
  <c r="F16" i="1"/>
  <c r="F17" i="1"/>
  <c r="F18" i="1"/>
  <c r="B19" i="1"/>
  <c r="D19" i="1"/>
  <c r="A17" i="2"/>
  <c r="A16" i="2"/>
  <c r="A15" i="2"/>
  <c r="C10" i="9"/>
  <c r="B10" i="9"/>
  <c r="D10" i="9" s="1"/>
  <c r="D9" i="9"/>
  <c r="D8" i="9"/>
  <c r="D7" i="9"/>
  <c r="D6" i="9"/>
  <c r="D5" i="9"/>
  <c r="D4" i="9"/>
  <c r="D3" i="9"/>
  <c r="J14" i="8"/>
  <c r="J13" i="8"/>
  <c r="J15" i="8" s="1"/>
  <c r="I15" i="8"/>
  <c r="H15" i="8"/>
  <c r="G15" i="8"/>
  <c r="F15" i="8"/>
  <c r="C10" i="1" l="1"/>
  <c r="F19" i="1"/>
  <c r="D15" i="8"/>
  <c r="C15" i="8"/>
  <c r="B15" i="8"/>
  <c r="E15" i="8"/>
  <c r="E9" i="8"/>
  <c r="E8" i="8"/>
  <c r="E10" i="8" s="1"/>
  <c r="D10" i="8"/>
  <c r="C10" i="8"/>
  <c r="B10" i="8"/>
  <c r="C5" i="8"/>
  <c r="D5" i="8"/>
  <c r="B5" i="8"/>
  <c r="A9" i="2" l="1"/>
  <c r="A8" i="2" l="1"/>
  <c r="A5" i="2" l="1"/>
  <c r="A4" i="2" l="1"/>
  <c r="C6" i="1" l="1"/>
  <c r="E4" i="1"/>
  <c r="E6" i="1"/>
  <c r="E7" i="1"/>
  <c r="E8" i="1"/>
  <c r="E9" i="1"/>
  <c r="E17" i="1"/>
  <c r="E3" i="1"/>
  <c r="C4" i="1"/>
  <c r="C7" i="1"/>
  <c r="C8" i="1"/>
  <c r="C9" i="1"/>
  <c r="C17" i="1"/>
  <c r="C3" i="1"/>
</calcChain>
</file>

<file path=xl/sharedStrings.xml><?xml version="1.0" encoding="utf-8"?>
<sst xmlns="http://schemas.openxmlformats.org/spreadsheetml/2006/main" count="3018" uniqueCount="981">
  <si>
    <t>Higher Level Apprenticeship ad hoc Tables</t>
  </si>
  <si>
    <t>Index</t>
  </si>
  <si>
    <t>Tables published up to 2019/20</t>
  </si>
  <si>
    <t>Table 03: HLA (level 4 /5) final year achievers by sector subject area and academic year</t>
  </si>
  <si>
    <t>Table 04: Starts on Civil Engineering related HLAs, academic years 2017/18 - 2019/20</t>
  </si>
  <si>
    <t xml:space="preserve">Table 06b : The number of participants on Engineering and manufacturing technologies HLAs at HEIs, academic year 2019/20 </t>
  </si>
  <si>
    <t>Tables published up to 2020/21</t>
  </si>
  <si>
    <t>Table 07a: Self-reported disability of HLA participants by sex, academic year 2020/21</t>
  </si>
  <si>
    <t>Table 07b: Self-reported disability of HLA participants by age profile, academic year 2020/21</t>
  </si>
  <si>
    <t>Table 07c: Self-reported disability of HLA participants by sector subject area, academic year 2020/21</t>
  </si>
  <si>
    <t>Tables published up to 2021/22</t>
  </si>
  <si>
    <t>Table 26: HLA students (all years) aged 50 and over by subject sector area</t>
  </si>
  <si>
    <t>Table 27 HLA Starts at FE colleges and CAFRE by Equality Group 2019/20 to 2021/22 (aggregated data)</t>
  </si>
  <si>
    <t>Table 28 Final year and achievers at FE colleges and CAFRE by Equality Group 2019/20 to 2021/22 (aggregated data)</t>
  </si>
  <si>
    <t>Table 29: HLA students at FE colleges by Leave Reason 2017/18 to 2021/22 (aggregated data)</t>
  </si>
  <si>
    <t>Tables 30a - 30c: HLA students at FE colleges by Leave Reason 2017/18 to 2021/22 (aggregated data)</t>
  </si>
  <si>
    <t>Table 31a: Number of HLA starts at FE colleges and CAFRE by sex and STEM indicator, 2017/18 - 2021/22</t>
  </si>
  <si>
    <t>Table 31b: Number of HLA participants at FE colleges and CAFRE by sex and STEM indicator, 2018/19 - 2021/22</t>
  </si>
  <si>
    <t>Table 32: Number of HLA students at FE colleges and CAFRE by Deprivation Quintile and  Subject sector area, 2021/22</t>
  </si>
  <si>
    <t>Table 33: Number of HLA students at HEIs by Deprivation Quintile and  Subject sector area, 2021/22</t>
  </si>
  <si>
    <t>Table 34: Cyber Security and Networking Infrastructure Starts at FE , 2017/18 - 2021/22</t>
  </si>
  <si>
    <t>Table 35: Engineering and manufacturing technologies Starts at FE by Sex , 2017/18 - 2021/22</t>
  </si>
  <si>
    <t>Table 36: Local Government District (LGD) of NI domiciled HLA at HEIs level 6/7 starts - academic year 2018/19 to 2021/22</t>
  </si>
  <si>
    <t>Table 37: Number of HLA participants at HEI by STEM indicator and sex, 2018/19 - 2021/22</t>
  </si>
  <si>
    <t xml:space="preserve">Management Information Release </t>
  </si>
  <si>
    <t>Table 38: Management Information: Number of Higher Level Apprenticeships (HLAs) at Further Education by Age Group (January 2024)</t>
  </si>
  <si>
    <t>Table 39:  Aggregated number of HLAs in final year at SRC from 2018/19 to 2021/22 and number who obtained full achievement by subject sector area</t>
  </si>
  <si>
    <t>Table 40: Higher  Level Apprenticeship participants at FE for sector subject area Information and communication technology by level , 2018/19 to 2021/22</t>
  </si>
  <si>
    <t>Table 41: HLA participants by Assembly Area (AA) in Further Education colleges, academic years 2017/18 to 2021/22</t>
  </si>
  <si>
    <t>Table 42: HLA participants by Assembly Area (AA) in Higher Education Institutions, academic years 2018/19 to 2021/22</t>
  </si>
  <si>
    <t>Table 43: HLA participants at Ulster University by subject area and campus - 2021/22</t>
  </si>
  <si>
    <t>Tables published with academic year 2022/23</t>
  </si>
  <si>
    <t>Table 44a: Higher Level Apprenticeships in Further Education Starts by Provider, academic year 2022/23</t>
  </si>
  <si>
    <t>Table 44b: Higher Level Apprenticeships in Further Education participants (all years) by Provider, academic year 2022/23</t>
  </si>
  <si>
    <t>Table 45a: Higher Level Apprenticeships in Further Education Starts by Provider, academic year 2022/23 (same as 43 but percentages calculated differently)</t>
  </si>
  <si>
    <t>Table 46a: Higher Level Apprenticeships starts at Further Education by deprivation quintile and Urban_Rural classification, academic year 2022/23</t>
  </si>
  <si>
    <t>Table 46b: Higher Level Apprenticeships at Further Education participants by deprivation quintile and Urban_Rural classification, academic year 2022/23</t>
  </si>
  <si>
    <t>Table 46c: Northern Ireland population by Urban Status</t>
  </si>
  <si>
    <t>Table 46d: Northern Ireland Households by Deprivation and Urban status, Census 2021</t>
  </si>
  <si>
    <t>Table 47: Higher Level Apprenticeships in Further Education students (all years) by Parlimentary Constituency and Sector subject area, academic year 2022/23</t>
  </si>
  <si>
    <t>Table 48: Number of NI domiciled HLA participants at NI HEIs by Assembly Area and subject area, 2021/22</t>
  </si>
  <si>
    <t>Table 49: Hospitality and Tourism and Culinary Arts Higher Level Apprenticeships at Further Education Colleges, academic year 2022/23</t>
  </si>
  <si>
    <t>Table 50: Higher Level Apprenticeships Starts (Further Education) for Southern Regional College (SRC), academic year 2022/23</t>
  </si>
  <si>
    <t>Table 51: Number of HLAs in Further Education (FE) by Local Government District (LGD) and Sector Subject Area (SSA), academic year 2022/23</t>
  </si>
  <si>
    <t>Table 52: Number of NI domiciled HLA participants at NI HEIs by Local Government District (LGD) and subject area, 2021/22</t>
  </si>
  <si>
    <t>Table 53: Number of Transport related HLAs  in FE, academic year 2022/23</t>
  </si>
  <si>
    <t>Table 54: Number of particpiants on Tourism and/or Hospitality Management related Higher Level Apprenticeship in Further Education, academic year 2022/23</t>
  </si>
  <si>
    <t>Table 55a: Higher Level Apprenticeship in Further Education Starts - Hospitality and tourism, academic years 2018/19 - 2022/23</t>
  </si>
  <si>
    <t>Table 01: All HLA (level 4 /5) participants by sector subject area and age group, academic year 2019/20</t>
  </si>
  <si>
    <t>Subject Area</t>
  </si>
  <si>
    <t>Under 25 years No.</t>
  </si>
  <si>
    <t>Under 25 years %</t>
  </si>
  <si>
    <t>25 and over No.</t>
  </si>
  <si>
    <t>25 and over %</t>
  </si>
  <si>
    <t>Total</t>
  </si>
  <si>
    <t>Health, public services and care</t>
  </si>
  <si>
    <t>Science and mathematics</t>
  </si>
  <si>
    <t>Agriculture, horticulture and animal care</t>
  </si>
  <si>
    <t>-</t>
  </si>
  <si>
    <t>Engineering and manufacturing technologies</t>
  </si>
  <si>
    <t>Construction, planning and the built environment</t>
  </si>
  <si>
    <t>Information and communication technology</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</si>
  <si>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</si>
  <si>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</si>
  <si>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</si>
  <si>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</si>
  <si>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</si>
  <si>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</si>
  <si>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</si>
  <si>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</si>
  <si>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and law</t>
  </si>
  <si>
    <t>Unknown</t>
  </si>
  <si>
    <t>Source: Consolidated Data Return (CDR), CAFRE Adminstration System</t>
  </si>
  <si>
    <t>Return to Index</t>
  </si>
  <si>
    <t>Table 02: Health, public services and care HLAs by qualification, academic year 2019/20</t>
  </si>
  <si>
    <t>RRQ Title</t>
  </si>
  <si>
    <t>Number</t>
  </si>
  <si>
    <t>City &amp; Guilds Level 5 Diploma in Leadership for Children's Care, Learning and Development (Management) (Wales and Northern Ireland)</t>
  </si>
  <si>
    <t>NCFE CACHE Level 5 Diploma in Leadership for Children's Care, Learning and Development (Management) (Wales and Northern Ireland)</t>
  </si>
  <si>
    <t>Pearson Edexcel Level 5 Diploma in Leadership for Health and Social Care Services (Adults' Management) Wales and Northern Ireland</t>
  </si>
  <si>
    <t xml:space="preserve">Total </t>
  </si>
  <si>
    <t>Source: Consolidated Data Return (CDR)</t>
  </si>
  <si>
    <t>Table 03a: HLA (level 4 /5) final year achievers by sector subject area, academic year 2019/20</t>
  </si>
  <si>
    <t>Subject Sector Area</t>
  </si>
  <si>
    <t>Percentage</t>
  </si>
  <si>
    <t>Table 03b: HLA (level 4 /5) final year achievers by sector subject area, academic year 2018/19</t>
  </si>
  <si>
    <t>Table 04: Civil Engineering (level 5) Starts on HLAs at Further Education colleges, academic years 2017/18 - 2019/20</t>
  </si>
  <si>
    <t>Table 04a: Starts on Civil Engineering related HLAs, academic year 2019/20</t>
  </si>
  <si>
    <t>College</t>
  </si>
  <si>
    <t>HLA title</t>
  </si>
  <si>
    <t>No. HLA starts</t>
  </si>
  <si>
    <t>BMC</t>
  </si>
  <si>
    <t>Foundation Degree in Civil Engineering</t>
  </si>
  <si>
    <t>SWC</t>
  </si>
  <si>
    <t>Foundation Degree in Engineering in Civil and Environmental Engineering</t>
  </si>
  <si>
    <t>Table 04b: Starts on Civil Engineering related HLAs, academic year 2018/19</t>
  </si>
  <si>
    <t>NWRC</t>
  </si>
  <si>
    <t>Foundation Degree in Engineering in Civil Engineering</t>
  </si>
  <si>
    <t>Table 04c: Starts on Civil Engineering related HLAs, academic year 2017/18</t>
  </si>
  <si>
    <t xml:space="preserve">Foundation Degree in Civil Engineering </t>
  </si>
  <si>
    <t>Table 05: Civil Engineering Starts on HLAs at Higher Education Institutions, academic years 2018/19 - 2019/20</t>
  </si>
  <si>
    <t>Table 05a: Level 6+ starts on Civil Engineering related HLAs, academic year 2019/20</t>
  </si>
  <si>
    <t>Institution</t>
  </si>
  <si>
    <t>Ulster University</t>
  </si>
  <si>
    <t>Table 05b: Level 6+ starts on Civil Engineering related HLAs, academic year 2018/19</t>
  </si>
  <si>
    <t>Source: Higher Education Statistics Agency (HESA)</t>
  </si>
  <si>
    <t>Notes To prevent the identification of individuals, figures in the tables are rounded</t>
  </si>
  <si>
    <t xml:space="preserve"> to the nearest 5, with 0, 1 and 2  rounded to 0.</t>
  </si>
  <si>
    <t xml:space="preserve">Table 06a : The number of participants on Engineering and manufacturing technologies HLAs at FE colleges by Parliamentary constituency, academic year 2019/20 </t>
  </si>
  <si>
    <t>Parliamentary constituency</t>
  </si>
  <si>
    <t>Number on Engineering and manufacturing technologies HLAs</t>
  </si>
  <si>
    <t>BELFAST EAST</t>
  </si>
  <si>
    <t>BELFAST NORTH</t>
  </si>
  <si>
    <t>BELFAST SOUTH</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</si>
  <si>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</si>
  <si>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</si>
  <si>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</si>
  <si>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</si>
  <si>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</si>
  <si>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</si>
  <si>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</si>
  <si>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</si>
  <si>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</si>
  <si>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</si>
  <si>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</si>
  <si>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</si>
  <si>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</si>
  <si>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</si>
  <si>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</si>
  <si>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Subject sector area</t>
  </si>
  <si>
    <t>Number of participants</t>
  </si>
  <si>
    <t>Engineering and technology</t>
  </si>
  <si>
    <t>Source: HESA</t>
  </si>
  <si>
    <t xml:space="preserve">Note: data are unavailable by Parliamentary constituency due the small number of participants and HESA rounding rules. </t>
  </si>
  <si>
    <t>Disability</t>
  </si>
  <si>
    <t>Female</t>
  </si>
  <si>
    <t>Male</t>
  </si>
  <si>
    <t>No Disability Declared</t>
  </si>
  <si>
    <t>Yes a Disability Declared</t>
  </si>
  <si>
    <t>16-19</t>
  </si>
  <si>
    <t>20-24</t>
  </si>
  <si>
    <t>25+</t>
  </si>
  <si>
    <t>NOTE: Information on student disability is derived from individuals self reporting a disability.</t>
  </si>
  <si>
    <t>Table 08 : HLA (level 4/5) participants by subject sector area and sex in Lagan Valley Assembly Area, academic year 2020/21</t>
  </si>
  <si>
    <t>Source: CDR Oct 2021 (FE Colleges), CAFRE Administration system</t>
  </si>
  <si>
    <t>Table 09: Assembly Area (AA) of NI domiciled HLA (level 6/7) participants by sector - academic year 2020/21</t>
  </si>
  <si>
    <t>Sector</t>
  </si>
  <si>
    <t>AA</t>
  </si>
  <si>
    <t>Subjects allied to medicine</t>
  </si>
  <si>
    <t>Physical sciences</t>
  </si>
  <si>
    <t>Computing</t>
  </si>
  <si>
    <t>Architecture, building and planning</t>
  </si>
  <si>
    <t>Business and management</t>
  </si>
  <si>
    <t>Belfast East</t>
  </si>
  <si>
    <t>Belfast North</t>
  </si>
  <si>
    <t>Belfast South</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</si>
  <si>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</si>
  <si>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</si>
  <si>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</si>
  <si>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</si>
  <si>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</si>
  <si>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</si>
  <si>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</si>
  <si>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</si>
  <si>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</si>
  <si>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</si>
  <si>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</si>
  <si>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</si>
  <si>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</si>
  <si>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</si>
  <si>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</si>
  <si>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Notes:</t>
  </si>
  <si>
    <t xml:space="preserve">1. To prevent the identification of individuals, figures in the attached table are rounded to the nearest 5, with 0, 1, 2 rounded to 0. </t>
  </si>
  <si>
    <t>2. Due to rounding, the sum of numbers may not match the totals shown.</t>
  </si>
  <si>
    <t>3. Assembly Area is only available for NI domiciled students, not all HLA participants.</t>
  </si>
  <si>
    <t>Table 10: Assembly Area (AA) of NI domiciled HLA (level 6/7) participants by sex - academic year 2020/21</t>
  </si>
  <si>
    <t>Sex</t>
  </si>
  <si>
    <t>Table 11: Assembly Area (AA) of HLA starts (level 4/5), academic years 2017/18 to 2020/21</t>
  </si>
  <si>
    <t>Academic Years</t>
  </si>
  <si>
    <t>2017/18</t>
  </si>
  <si>
    <t>2018/19</t>
  </si>
  <si>
    <t>2019/20</t>
  </si>
  <si>
    <t>2020/21</t>
  </si>
  <si>
    <t>Source: CDR (FE Colleges), CAFRE Administration system</t>
  </si>
  <si>
    <t>Table 12: Assembly Area (AA) of NI domiciled HLA starts (level 6/7), academic years 2018/19 to 2020/21</t>
  </si>
  <si>
    <t>Table 13: Local Government District (LGD) of HLA level 4/5 participants by Subject sector area and sex - academic year 2020/21</t>
  </si>
  <si>
    <t>LGD</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</si>
  <si>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</si>
  <si>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</si>
  <si>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</si>
  <si>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</si>
  <si>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</si>
  <si>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</si>
  <si>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</si>
  <si>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</si>
  <si>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</si>
  <si>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</si>
  <si>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UNKNOWN</t>
  </si>
  <si>
    <t>All LGDs</t>
  </si>
  <si>
    <t>Source: CDR end of year 15/10/21, CAFRE administrative system</t>
  </si>
  <si>
    <t>Table 14: Local Government District (LGD) of NI domiciled HLA level 6/7 participants by sex - academic year 2020/21</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</si>
  <si>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</si>
  <si>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</si>
  <si>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</si>
  <si>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</si>
  <si>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</si>
  <si>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</si>
  <si>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</si>
  <si>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</si>
  <si>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</si>
  <si>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</si>
  <si>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r>
      <t>1.</t>
    </r>
    <r>
      <rPr>
        <sz val="7"/>
        <color theme="1"/>
        <rFont val="Times New Roman"/>
        <family val="1"/>
      </rPr>
      <t xml:space="preserve">       </t>
    </r>
    <r>
      <rPr>
        <sz val="11"/>
        <color theme="1"/>
        <rFont val="Calibri"/>
        <family val="2"/>
        <scheme val="minor"/>
      </rPr>
      <t>To prevent the identification of individuals, figures in the attached table are rounded to the nearest 5, with 0, 1, 2 rounded to 0.</t>
    </r>
  </si>
  <si>
    <r>
      <t>2.</t>
    </r>
    <r>
      <rPr>
        <sz val="7"/>
        <color theme="1"/>
        <rFont val="Times New Roman"/>
        <family val="1"/>
      </rPr>
      <t xml:space="preserve">       </t>
    </r>
    <r>
      <rPr>
        <sz val="11"/>
        <color theme="1"/>
        <rFont val="Calibri"/>
        <family val="2"/>
        <scheme val="minor"/>
      </rPr>
      <t>Due to rounding, the sum of numbers may not match the totals shown.</t>
    </r>
  </si>
  <si>
    <r>
      <t>3.</t>
    </r>
    <r>
      <rPr>
        <sz val="7"/>
        <color theme="1"/>
        <rFont val="Times New Roman"/>
        <family val="1"/>
      </rPr>
      <t xml:space="preserve">       </t>
    </r>
    <r>
      <rPr>
        <sz val="11"/>
        <color theme="1"/>
        <rFont val="Calibri"/>
        <family val="2"/>
        <scheme val="minor"/>
      </rPr>
      <t>LGD is only available for NI domiciled students, not all HLA participants</t>
    </r>
  </si>
  <si>
    <t>Table 15: Local Government District (LGD) of NI domiciled HLA level 6/7 participants by sector - academic year 2020/21</t>
  </si>
  <si>
    <t>Table 16: Final year Higher Level Apprenticeships at FE colleges and CAFRE by Level, academic year 2018/19 - 2020/21</t>
  </si>
  <si>
    <t>Level 4</t>
  </si>
  <si>
    <t>Level 5</t>
  </si>
  <si>
    <t>Final year enrolment</t>
  </si>
  <si>
    <t>Final year completer</t>
  </si>
  <si>
    <t>Final year full achiever</t>
  </si>
  <si>
    <t>Source: Consolidated Data Return (CDR), CAFRE Administration System</t>
  </si>
  <si>
    <t>Table17: HLA qualifiers at HEIs by level of qualification - academic year 2020/21</t>
  </si>
  <si>
    <t>Level 6</t>
  </si>
  <si>
    <t xml:space="preserve">Level 7 </t>
  </si>
  <si>
    <t>Table 18: FE and CAFRE HLA Starts related to Physics*, academic years 2018/19 - 2020/21</t>
  </si>
  <si>
    <t>Table 18a: FE and CAFRE  HLA Starts relating to physics* by Provider</t>
  </si>
  <si>
    <t>FE_COLLEGE</t>
  </si>
  <si>
    <t>NRC</t>
  </si>
  <si>
    <t>SERC</t>
  </si>
  <si>
    <t>SRC</t>
  </si>
  <si>
    <t>CAFRE</t>
  </si>
  <si>
    <t>Source: FE Learner Management System (Consolidated Data Return), CAFRE Administrative System</t>
  </si>
  <si>
    <t>Table 18b: FE and CAFRE HLA Starts relating to physics* by Sex</t>
  </si>
  <si>
    <t>Table 18c: FE and CAFRE  HLA Starts relating to physics* by Ethnicity</t>
  </si>
  <si>
    <t>Ethnicity</t>
  </si>
  <si>
    <t>White</t>
  </si>
  <si>
    <t>Non-White</t>
  </si>
  <si>
    <t>Not stated</t>
  </si>
  <si>
    <t>Table 18d: FE and CAFRE  HLA Starts relating to physics* by subject sector area</t>
  </si>
  <si>
    <t>Notes</t>
  </si>
  <si>
    <t>*FE Colleges and CAFRE Higher Level  Apprenticeships specified as relating to physics:</t>
  </si>
  <si>
    <t>Foundation Degree (FdSc) in Food and Drink Manufacture</t>
  </si>
  <si>
    <t>Foundation Degree in Electrical and Electronic Engineering</t>
  </si>
  <si>
    <t>Foundation Degree in Engineering (Manufacturing Engineering)</t>
  </si>
  <si>
    <t>Foundation Degree in Engineering (Mechatronics)</t>
  </si>
  <si>
    <t>Foundation Degree in Engineering in Architectural Engineering and Energy</t>
  </si>
  <si>
    <t>Foundation Degree in Engineering in Mechanical Engineering</t>
  </si>
  <si>
    <t>Foundation Degree in Mechanical and Manufacturing Engineering</t>
  </si>
  <si>
    <t>Foundation Degree in Science in Construction Engineering with Surveying</t>
  </si>
  <si>
    <t>Pearson BTEC Level 4 Higher National Certificate in Construction and the Built Environment</t>
  </si>
  <si>
    <t>Foundation Degree in Digital Construction</t>
  </si>
  <si>
    <t>Foundation Degree in Building Services &amp; Sustainable Energy</t>
  </si>
  <si>
    <t>Table 19: FE and CAFRE Final year HLAs related to physics* by success rate, academic years 2018/19 - 2020/21</t>
  </si>
  <si>
    <t>Final year HLA</t>
  </si>
  <si>
    <t xml:space="preserve">Final year completed and achieved </t>
  </si>
  <si>
    <t>Success Rate</t>
  </si>
  <si>
    <t>*FE and CAFRE HLA relating to physics</t>
  </si>
  <si>
    <t>Table 20: HEI HLA Starts on Civil Engineering courses by Sex - academic years 2018/19 to 2020/21</t>
  </si>
  <si>
    <t xml:space="preserve">1. To prevent the identification of individuals, figures in the attached table </t>
  </si>
  <si>
    <t xml:space="preserve">are rounded to the nearest 5, with 0, 1, 2 rounded to 0. </t>
  </si>
  <si>
    <t xml:space="preserve">3. In 2018/19 and 2020/21 all students were enrolled on the MEng Civil Enginering </t>
  </si>
  <si>
    <t>course at UU, whilst in 2019/20 students were enrolled on either the</t>
  </si>
  <si>
    <t>Meng Civil Engineering or the MSc Civil and Infrastructure Engineering course</t>
  </si>
  <si>
    <t>at UU.</t>
  </si>
  <si>
    <t xml:space="preserve">Table 21a: FE and CAFRE HLA Starts by Local Government District (LGD), academic years 2017/18 - 2020/21  </t>
  </si>
  <si>
    <t>Source: FE Learner Management system (Consolidated Data Return), CAFRE Administrative System</t>
  </si>
  <si>
    <t xml:space="preserve">Table 21b: FE and CAFRE HLA Starts by Region*, academic years 2017/18 - 2020/21  </t>
  </si>
  <si>
    <t>Region</t>
  </si>
  <si>
    <t>Belfast City Region</t>
  </si>
  <si>
    <t xml:space="preserve">Derry City Region: </t>
  </si>
  <si>
    <t>Causeway Coast Region</t>
  </si>
  <si>
    <t>North / North West</t>
  </si>
  <si>
    <t>Mid-South West</t>
  </si>
  <si>
    <t>*Notes for Regions:</t>
  </si>
  <si>
    <r>
      <t>Belfast City Region:</t>
    </r>
    <r>
      <rPr>
        <sz val="11"/>
        <color theme="1"/>
        <rFont val="Calibri"/>
        <family val="2"/>
        <scheme val="minor"/>
      </rPr>
      <t xml:space="preserve"> Made up of the following LGDs: Antrim and Newtonabbey, Mid and East Antrim, Belfast, Ards and North Down, Lisburn and Castlereagh and Newry, Mourne and Down.</t>
    </r>
  </si>
  <si>
    <r>
      <t>Derry City Region</t>
    </r>
    <r>
      <rPr>
        <sz val="11"/>
        <color theme="1"/>
        <rFont val="Calibri"/>
        <family val="2"/>
        <scheme val="minor"/>
      </rPr>
      <t>: Same boundaries as the Derry City and Strabane LGD</t>
    </r>
  </si>
  <si>
    <r>
      <t>Causeway Coast Region:</t>
    </r>
    <r>
      <rPr>
        <sz val="11"/>
        <color theme="1"/>
        <rFont val="Calibri"/>
        <family val="2"/>
        <scheme val="minor"/>
      </rPr>
      <t xml:space="preserve"> Same boundary as the Causeway Coast and Glens LGD</t>
    </r>
  </si>
  <si>
    <r>
      <t>North / North West:</t>
    </r>
    <r>
      <rPr>
        <sz val="11"/>
        <color theme="1"/>
        <rFont val="Calibri"/>
        <family val="2"/>
        <scheme val="minor"/>
      </rPr>
      <t xml:space="preserve"> Derry City and Strabane and Causeway Coast and Glens LGDs</t>
    </r>
  </si>
  <si>
    <r>
      <t>Mid-South West:</t>
    </r>
    <r>
      <rPr>
        <sz val="11"/>
        <color theme="1"/>
        <rFont val="Calibri"/>
        <family val="2"/>
        <scheme val="minor"/>
      </rPr>
      <t xml:space="preserve"> Made up of Mid-Ulster, Fermanagh and Omagh and Armagh, Banbridge and Craigavon LGDs.</t>
    </r>
  </si>
  <si>
    <t>Table 22: Number of individuals on Higher Level Apprenticeships at FE colleges and CAFRE by Subject sector area and LGD, 2018/19 - 2020/21</t>
  </si>
  <si>
    <t>Local Government District (LGD)</t>
  </si>
  <si>
    <t>Starts</t>
  </si>
  <si>
    <t>Other Years</t>
  </si>
  <si>
    <t>Northern Ireland</t>
  </si>
  <si>
    <t>NORTHERN IRELAND</t>
  </si>
  <si>
    <t>Source: FE Learner Management System (Consolidated Data Return), CAFRE Administrative system</t>
  </si>
  <si>
    <t>Notes: Starts -  participant is in first year of HLA programme, Other Years - participant is in second or further year of HLA programme</t>
  </si>
  <si>
    <t>Table 23a: Local Government District (LGD) of NI domiciled Engineering and Technology HLA participants by sector - academic year 2018/19 to 2020/21</t>
  </si>
  <si>
    <t>Other years</t>
  </si>
  <si>
    <t>--</t>
  </si>
  <si>
    <t>3. LGD is only available for NI domiciled students, not all HLA participants.</t>
  </si>
  <si>
    <t xml:space="preserve">4. From 2019/20, the Higher Education Aggregation of Subjects (HECOS) replaced the Joint Academic Coding System (JACS) as the subject </t>
  </si>
  <si>
    <t xml:space="preserve">coding frame. The Common Aggregate Hierarchy (CAH) groupings, developed from HECOS, allows the standardised aggregation of subject </t>
  </si>
  <si>
    <r>
      <rPr>
        <sz val="11"/>
        <rFont val="Calibri"/>
        <family val="2"/>
        <scheme val="minor"/>
      </rPr>
      <t>areas. More information can be found at:</t>
    </r>
    <r>
      <rPr>
        <sz val="11"/>
        <color theme="10"/>
        <rFont val="Calibri"/>
        <family val="2"/>
        <scheme val="minor"/>
      </rPr>
      <t xml:space="preserve">  </t>
    </r>
    <r>
      <rPr>
        <u/>
        <sz val="11"/>
        <color theme="10"/>
        <rFont val="Calibri"/>
        <family val="2"/>
        <scheme val="minor"/>
      </rPr>
      <t>HECOS</t>
    </r>
  </si>
  <si>
    <t>5. Engineering and technology courses have been identified using the JACS 3.0 code '9-Engineering &amp; technology' for 2018/19, and the</t>
  </si>
  <si>
    <t>CAH 1.3.4 code 'CAH-10 - engineering and technology' for 2019/20 to 2020/21.</t>
  </si>
  <si>
    <t>6. Starts are defined as individuals who have joined a HLA programme in a particular academic year, regardless of the year of study</t>
  </si>
  <si>
    <t>they are on. For the purpose of this analysis HLA starts are treated as being in the first year of their HLA programme, which may not</t>
  </si>
  <si>
    <t>correspond with their year of study.</t>
  </si>
  <si>
    <t>Table 23b: Local Government District (LGD) of NI domiciled Business HLA participants by sector - academic year 2018/19 to 2020/21</t>
  </si>
  <si>
    <t>1st year</t>
  </si>
  <si>
    <t>5. Business courses have been identified using the JACS 3.0 code 'D-Business &amp; administrative studies' for 2018/19, and the</t>
  </si>
  <si>
    <t>CAH 1.3.4 code 'CAH-17- Business and Management' for 2019/20 to 2020/21.</t>
  </si>
  <si>
    <t>Table 24: Higher Level Apprenticeship Starts at FE colleges and CAFRE 2017/18 - 2020/21</t>
  </si>
  <si>
    <t>Higher Level Apprenticeship programme</t>
  </si>
  <si>
    <t>Foundation Degree  in Cyber Security and Networking Infrastructure</t>
  </si>
  <si>
    <t>Foundation Degree in Cloud and Application Development</t>
  </si>
  <si>
    <t>Foundation Degree in Engineering in Architectural Engineering and Energy/ Foundation Degree in Energy, Environment and Sustainability</t>
  </si>
  <si>
    <t>Foundation Degree in Mechanical and Manufacturing Engineering/ Foundation Degree in Engineering in Mechanical Engineering</t>
  </si>
  <si>
    <t>Foundation Degree in Science in Computing</t>
  </si>
  <si>
    <t>Foundation Degree in Science in Computing Infrastructure</t>
  </si>
  <si>
    <t>Foundation Degree in Science in Software Development</t>
  </si>
  <si>
    <t>Pearson BTEC Level 4 Higher National Certificate in Construction and the Built Environment (Construction)</t>
  </si>
  <si>
    <t>Pearson BTEC Level 4 Higher National Certificate in Construction and The Built Environment (Building Services Engineering)</t>
  </si>
  <si>
    <t>Accounting Technicians Ireland Level 5 Diploma for Accounting Technicians</t>
  </si>
  <si>
    <t>Foundation Degree in Science in Applied Industrial Sciences (Chemical Sciences)</t>
  </si>
  <si>
    <t>Foundation Degree in Science in Applied Industrial Sciences (Life Sciences)</t>
  </si>
  <si>
    <t>Foundation Degree in Science in International Hospitality &amp; Tourism Management/Foundation Degree Hospitality &amp; Tourism Management</t>
  </si>
  <si>
    <t>Higher Level Apprenticeship in Hospitality  Management</t>
  </si>
  <si>
    <t>IMI Level 4 Certificate in Advanced Automotive Studies</t>
  </si>
  <si>
    <t>IMI Level 5 Diploma in Automotive Management (VRQ)</t>
  </si>
  <si>
    <t>LCL Level 4 Certificate in Gas Safety Management in Social Housing</t>
  </si>
  <si>
    <t>Level 5 Diploma in Leadership for Children's Care, Learning and Development (Management) (Wales and Northern Ireland)</t>
  </si>
  <si>
    <t>Level 5 Diploma in Leadership for Health and Social Care Services (Adults' Management) Wales and Northern Ireland</t>
  </si>
  <si>
    <t>Foundation Degree Digital Marketing, Advertising &amp; Communications</t>
  </si>
  <si>
    <t>Foundation Degree in Business Management</t>
  </si>
  <si>
    <t>Note: Some similar HLAs have been grouped together to prevent identification of individuals</t>
  </si>
  <si>
    <t>Table 25a: Starts on HLAs at FE colleges &amp; CAFRE by deprivation quintile and level</t>
  </si>
  <si>
    <t>Deprivation Quintile</t>
  </si>
  <si>
    <t>Leve 4</t>
  </si>
  <si>
    <t>Quintile 1 Most Deprived</t>
  </si>
  <si>
    <t>Quintile 2</t>
  </si>
  <si>
    <t>Quintile 3</t>
  </si>
  <si>
    <t>Quintile 4</t>
  </si>
  <si>
    <t>Quintile 5 Least Deprived</t>
  </si>
  <si>
    <t>Table 25b: All participants on HLAs at FE colleges &amp; CAFRE by deprivation quintile and level, 2021/22</t>
  </si>
  <si>
    <t>Table 26: HLA students (all years) aged 50 and over by subject sector area, 2021/22</t>
  </si>
  <si>
    <t>Students age 50 and over</t>
  </si>
  <si>
    <t>*</t>
  </si>
  <si>
    <t xml:space="preserve">Note: </t>
  </si>
  <si>
    <t>* To prevent the identification of individuals only the total has been provided.</t>
  </si>
  <si>
    <t>There is at least one student in the subject sector areas listed.</t>
  </si>
  <si>
    <t>Equality Group</t>
  </si>
  <si>
    <t>Age group</t>
  </si>
  <si>
    <t xml:space="preserve">No </t>
  </si>
  <si>
    <t>Yes</t>
  </si>
  <si>
    <t>Religion brought up</t>
  </si>
  <si>
    <t>Catholic</t>
  </si>
  <si>
    <t>Protestant</t>
  </si>
  <si>
    <t>Other</t>
  </si>
  <si>
    <t>None</t>
  </si>
  <si>
    <t>Not known</t>
  </si>
  <si>
    <t>Black caribbean</t>
  </si>
  <si>
    <t>Black African</t>
  </si>
  <si>
    <t>Black Other</t>
  </si>
  <si>
    <t>Indian</t>
  </si>
  <si>
    <t>Pakistani</t>
  </si>
  <si>
    <t>Bangladeshi</t>
  </si>
  <si>
    <t>Chinese</t>
  </si>
  <si>
    <t>Asian Other</t>
  </si>
  <si>
    <t>Irish Traveller</t>
  </si>
  <si>
    <t>Mixed Other</t>
  </si>
  <si>
    <t>Dependents</t>
  </si>
  <si>
    <t>No Dependants</t>
  </si>
  <si>
    <t>With Dependants</t>
  </si>
  <si>
    <t>Marital Status</t>
  </si>
  <si>
    <t xml:space="preserve">Single </t>
  </si>
  <si>
    <t>Married/Civil partnership</t>
  </si>
  <si>
    <t>Separated/Divorced/Dissolved</t>
  </si>
  <si>
    <t>Widowed/Surviving civil partner</t>
  </si>
  <si>
    <t>Sexual Orientation</t>
  </si>
  <si>
    <t>Bisexual</t>
  </si>
  <si>
    <t>Gay</t>
  </si>
  <si>
    <t>Lesbian</t>
  </si>
  <si>
    <t>Heterosexual/Straight</t>
  </si>
  <si>
    <t>Not Stated</t>
  </si>
  <si>
    <t>Source: FE Learner Management System, CAFRE Administration System</t>
  </si>
  <si>
    <t>(1) HLA Starts - Students in their first year of a Higher Level Apprenticeship programme.</t>
  </si>
  <si>
    <t xml:space="preserve">(2) Age relates to the age of the participant on 1st July </t>
  </si>
  <si>
    <t>(3) Some categories have small number and therefore caution should be exercised when analysing the results.</t>
  </si>
  <si>
    <t>(4) The 'not known' category is where information has not been recorded or is not available for a participant.</t>
  </si>
  <si>
    <t>Table 28 HLA Final year students and achievers at FE colleges and CAFRE by Equality Group 2019/20 to 2021/22 (aggregated data)</t>
  </si>
  <si>
    <t>Equality Sub-category</t>
  </si>
  <si>
    <t>Final Year</t>
  </si>
  <si>
    <t>Final Year and achieved</t>
  </si>
  <si>
    <t xml:space="preserve">(1) Age relates to the age of the participant on 1st July </t>
  </si>
  <si>
    <t>(2) Some categories have small number and therefore caution should be exercised when analysing the results.</t>
  </si>
  <si>
    <t>(3) The 'not known' category is where information has not been recorded or is not available for a participant.</t>
  </si>
  <si>
    <t>(4 )* Data has been suppressed</t>
  </si>
  <si>
    <t>Provider</t>
  </si>
  <si>
    <t>Leave reason</t>
  </si>
  <si>
    <t>HLA student count</t>
  </si>
  <si>
    <t>Student Educational Reasons</t>
  </si>
  <si>
    <t>Employment Reasons</t>
  </si>
  <si>
    <t>Student Personal Reasons</t>
  </si>
  <si>
    <t>All colleges</t>
  </si>
  <si>
    <t>Source: FE Learner Management System, Consolidated Data Returns (CDR)</t>
  </si>
  <si>
    <t>(1) Some categories have small number and therefore caution should be exercised when analysing the results.</t>
  </si>
  <si>
    <t>(2) Leave reasons are based on all years (1st, 2nd etc) of leaving an HLA programme for each academic year.</t>
  </si>
  <si>
    <t>(3) The reason for leaving is self-reported by the student after they withdraw from their course at an FE college.</t>
  </si>
  <si>
    <t>Reason for leaving</t>
  </si>
  <si>
    <t>When a student withdraws from a course delivered in an FE college, the college attempt to establish the reason for leaving.</t>
  </si>
  <si>
    <t>The options below are available for selection.  The list of options are grouped into six general headings, namely ‘College’, ‘Student Educational Reasons’,</t>
  </si>
  <si>
    <t>‘Employment Reasons’, ‘Student Personal Reasons’, ‘Other’ and ‘Unknown’.</t>
  </si>
  <si>
    <t>College:</t>
  </si>
  <si>
    <t xml:space="preserve">College terminated attendance - academic </t>
  </si>
  <si>
    <t xml:space="preserve">College terminated attendance - course cancelled </t>
  </si>
  <si>
    <t>College terminated attendance - discipline</t>
  </si>
  <si>
    <t xml:space="preserve">College terminated attendance - non-attendance - unable to make contact </t>
  </si>
  <si>
    <t>Student Educational Reasons:</t>
  </si>
  <si>
    <t>Chose a Training or Apprenticeship scheme</t>
  </si>
  <si>
    <t>Course no longer related to plans</t>
  </si>
  <si>
    <t>Course not what student thought it would be</t>
  </si>
  <si>
    <t>Course too demanding</t>
  </si>
  <si>
    <t>Disliked the course content</t>
  </si>
  <si>
    <t>Issue with the tutor</t>
  </si>
  <si>
    <t>Move to another FE college</t>
  </si>
  <si>
    <t>Not satisfied with the course</t>
  </si>
  <si>
    <t>Other course related reasons</t>
  </si>
  <si>
    <t>Physical difficulties in accessing classroom</t>
  </si>
  <si>
    <t>Returned to school</t>
  </si>
  <si>
    <t>Transfer to university</t>
  </si>
  <si>
    <t>Employment reasons:</t>
  </si>
  <si>
    <t>Became self employed</t>
  </si>
  <si>
    <t>Changed job (including position)</t>
  </si>
  <si>
    <t>Employer withdrew support - Financial</t>
  </si>
  <si>
    <t>Gone into employment</t>
  </si>
  <si>
    <t>Lost job</t>
  </si>
  <si>
    <t>Other employment related reasons</t>
  </si>
  <si>
    <t xml:space="preserve">Relocation - due to job </t>
  </si>
  <si>
    <t>To do with the employer</t>
  </si>
  <si>
    <r>
      <t>Student Personal Reason</t>
    </r>
    <r>
      <rPr>
        <b/>
        <sz val="11"/>
        <color theme="3"/>
        <rFont val="Calibri"/>
        <family val="2"/>
        <scheme val="minor"/>
      </rPr>
      <t>:</t>
    </r>
    <r>
      <rPr>
        <sz val="11"/>
        <color theme="3"/>
        <rFont val="Calibri"/>
        <family val="2"/>
        <scheme val="minor"/>
      </rPr>
      <t xml:space="preserve"> </t>
    </r>
  </si>
  <si>
    <t>Death, Family or Personal Issue, Financial - cannot afford fees, Health, Pregnancy</t>
  </si>
  <si>
    <t>Other or Unknown</t>
  </si>
  <si>
    <t>Table 30a: Leave Reason for FE college HLA students by time period, 2017/18 to 2021/22 (aggregated data)</t>
  </si>
  <si>
    <t>Time period</t>
  </si>
  <si>
    <t xml:space="preserve">Student left within 30 days </t>
  </si>
  <si>
    <t>Student left within 60 days</t>
  </si>
  <si>
    <t>Student left within 90 days</t>
  </si>
  <si>
    <t>Table 30b: Leave Reasons for FE college HLA students by STEM indicator, academic years 2017/18 - 2021/22 (aggregated)</t>
  </si>
  <si>
    <t>Non-STEM</t>
  </si>
  <si>
    <t>Broad STEM</t>
  </si>
  <si>
    <t>Table 30c: Leave Reasons forFE college HLA students by age profile, academic years 2017/18 - 2021/22 (aggregated)</t>
  </si>
  <si>
    <t>16-19 years</t>
  </si>
  <si>
    <t>20-24 years</t>
  </si>
  <si>
    <t>25 and over years</t>
  </si>
  <si>
    <t>Leave Reasons Note</t>
  </si>
  <si>
    <t>STEM Indicator</t>
  </si>
  <si>
    <t>2017/18 Female</t>
  </si>
  <si>
    <t>2017/18 Male</t>
  </si>
  <si>
    <t>2017/18 Total</t>
  </si>
  <si>
    <t>2018/19 Female</t>
  </si>
  <si>
    <t>2018/19 Male</t>
  </si>
  <si>
    <t xml:space="preserve">2018/19 Total </t>
  </si>
  <si>
    <t>2019/20 Female</t>
  </si>
  <si>
    <t>2019/20 Male</t>
  </si>
  <si>
    <t>2019/20 Total</t>
  </si>
  <si>
    <t>2020/21 Female</t>
  </si>
  <si>
    <t>2020/21 Male</t>
  </si>
  <si>
    <t>2020/21 Total</t>
  </si>
  <si>
    <t>2021/22 Female</t>
  </si>
  <si>
    <t>2021/22 Male</t>
  </si>
  <si>
    <t>2021/22 Total</t>
  </si>
  <si>
    <t>Narrow STEM</t>
  </si>
  <si>
    <t>Table 31b: Number of HLA participants at FE colleges and CAFRE by sex and STEM indicator, 2017/18 - 2021/22</t>
  </si>
  <si>
    <t>Sources: 1. FE Learner Management System - Consolidated Data Returns (CDR), 2. CAFRE Administration system</t>
  </si>
  <si>
    <t>1. Narrow STEM is a subset of Broad STEM</t>
  </si>
  <si>
    <t xml:space="preserve">2. STEM provision is identified by the subject code entered by the FE College. If the subject code starts with a letter between A and K (Medicine, Dentistry and </t>
  </si>
  <si>
    <t xml:space="preserve">Allied Subjects; Biological and Physical Sciences; Agriculture; Mathematics and IT; Engineering and Technology; Architecture, Building and Planning) then it is </t>
  </si>
  <si>
    <t xml:space="preserve">regarded as ‘Broad’ STEM. ‘Narrow’ STEM is those enrolment records with a subject code starting with a letter C, F, G, H or J (Biological and Physical Sciences; </t>
  </si>
  <si>
    <t>Mathematics and IT; Engineering and Technology).</t>
  </si>
  <si>
    <t>3. Data Rounding</t>
  </si>
  <si>
    <t xml:space="preserve">To prevent the identification of individuals, figures are rounded to the nearest 5, with 0, 1, and 2 rounded to 0. </t>
  </si>
  <si>
    <t>Due to rounding, the sum of numbers in each row or column may not match the total shown.</t>
  </si>
  <si>
    <t>4. A start is a student enrolled in the first year of an HLA programme</t>
  </si>
  <si>
    <t>5. Higher Level Apprenticeships at FE colleges outputs are an extract from Further Education Sector data.</t>
  </si>
  <si>
    <t>Subject Sector area</t>
  </si>
  <si>
    <t>Quintile 1 (Most Deprived)</t>
  </si>
  <si>
    <t>Quintile 5 (Least Deprived)</t>
  </si>
  <si>
    <r>
      <rPr>
        <vertAlign val="superscript"/>
        <sz val="11"/>
        <color theme="1"/>
        <rFont val="Calibri"/>
        <family val="2"/>
        <scheme val="minor"/>
      </rPr>
      <t>3</t>
    </r>
    <r>
      <rPr>
        <sz val="11"/>
        <color theme="1"/>
        <rFont val="Calibri"/>
        <family val="2"/>
        <scheme val="minor"/>
      </rPr>
      <t>'Science and mathematics', 'Retail and commercial enterprise', 'Leisure, travel and tourism'</t>
    </r>
  </si>
  <si>
    <t xml:space="preserve">1. The Sector Subject Area (SSA) code is derived from the official OFQUAL Register of Regulated Qualifications based on the qualification or unit code. The SSA code </t>
  </si>
  <si>
    <t xml:space="preserve">registered against each qualification or unit has been assigned by the responsible awarding organisation. The sector subject areas were developed by the </t>
  </si>
  <si>
    <t xml:space="preserve">Qualifications and Curriculum Authority (QCA), the Council for the Curriculum, Examinations and Assessment (CCEA) and the ACCAC, the Welsh authority, along </t>
  </si>
  <si>
    <t>with other key educational bodies according to industry sector and academic subject area. They aim to allow more consistent reporting of data across the UK.</t>
  </si>
  <si>
    <t>Further information on sector subject area is available at:</t>
  </si>
  <si>
    <t>Subject sector area classification system</t>
  </si>
  <si>
    <t>2. Data Rounding</t>
  </si>
  <si>
    <t xml:space="preserve">To prevent the identification of individuals, figures  are rounded to the nearest 5, with 0, 1, and 2 rounded to 0. </t>
  </si>
  <si>
    <t>3. The three subject areas with the lowest number of students recorded have been aggregated to avoid disclosure or reporting of percentages below the minumum critera, they are 'Science and mathematics', 'Retail and commercial enterprise', 'Leisure, travel and tourism'</t>
  </si>
  <si>
    <t>4. Higher Level Apprenticeships at FE colleges outputs are an extract from Further Education Sector data.</t>
  </si>
  <si>
    <t>Engineering &amp; Technology</t>
  </si>
  <si>
    <t>Architecture, building &amp; planning</t>
  </si>
  <si>
    <t>Business &amp; Management</t>
  </si>
  <si>
    <t>3. Deprivation quintile is only available for NI domiciled students, not all HLA participants.</t>
  </si>
  <si>
    <t>4. Due to low numbers, those studying Subjects Allied to Medicine and Physical Science have been combined into the 'Other'</t>
  </si>
  <si>
    <t>2021/22</t>
  </si>
  <si>
    <t>BSc (Hons) Cyber Security and Networking Infrastructure (Top-Up)</t>
  </si>
  <si>
    <t>Source:  FE Learner Management System - Consolidated Data Returns (CDR)</t>
  </si>
  <si>
    <t xml:space="preserve">1. A new approach was introduced for rounding and suppression of data at FE. Therefore,  2021/22  data in the in the above table are rounded to the nearest 5, with 0, 1, 2 rounded to 0. </t>
  </si>
  <si>
    <t>2. Higher Level Apprenticeships at FE colleges outputs are an extract from Further Education Sector data.</t>
  </si>
  <si>
    <t>Table 35: Engineering and manufacturing technologies HLA Starts at FE by Sex , 2017/18 - 2021/22</t>
  </si>
  <si>
    <t xml:space="preserve">Female </t>
  </si>
  <si>
    <t>1. A new approach was introduced for rounding and suppression of data at FE. Therefore, data in the in the above table are rounded to the nearest 5, with 0, 1, 2 rounded to 0. However,  the Totals are unrounded as these were previously published.</t>
  </si>
  <si>
    <t>1. To prevent the identification of individuals, figures in the table are rounded to the nearest 5, with 0, 1, 2 rounded to 0.</t>
  </si>
  <si>
    <r>
      <t>2.</t>
    </r>
    <r>
      <rPr>
        <sz val="7"/>
        <color theme="1"/>
        <rFont val="Times New Roman"/>
        <family val="1"/>
      </rPr>
      <t> </t>
    </r>
    <r>
      <rPr>
        <sz val="11"/>
        <color theme="1"/>
        <rFont val="Calibri"/>
        <family val="2"/>
        <scheme val="minor"/>
      </rPr>
      <t>Due to rounding, the sum of numbers may not match the totals shown.</t>
    </r>
  </si>
  <si>
    <t>3. Narrow STEM is a subset of Broad STEM.</t>
  </si>
  <si>
    <t>Due to interest in the Department for the Economy funded Higher Level Apprenticeship programme, the Department has published a one-off data release of management information to provide more timely information.</t>
  </si>
  <si>
    <t>These data are Management Information and therefore have not undergone the usual rigorous processes that are associated with Official Statistics. The data are provisional and subject to change. </t>
  </si>
  <si>
    <t>Age Group</t>
  </si>
  <si>
    <t>Number of HLAs</t>
  </si>
  <si>
    <t>Percentage of HLAs</t>
  </si>
  <si>
    <t>Aged 16 to 19</t>
  </si>
  <si>
    <t>Aged 20 to 24</t>
  </si>
  <si>
    <t>Aged 25+</t>
  </si>
  <si>
    <t>Notes for Readers:</t>
  </si>
  <si>
    <t>1. Data relate to all participants enrolled on a Higher Level Apprenticeship at Further Education in academic year 2023/24.</t>
  </si>
  <si>
    <t>2. Figures are correct as at 26th January 2024.</t>
  </si>
  <si>
    <t xml:space="preserve">3. To prevent the identification of individuals, figures are rounded to the nearest 5, with 0, 1, and 2 rounded to 0. </t>
  </si>
  <si>
    <t>4. Due to rounding, the sum of numbers in each row or column may not match the total shown.</t>
  </si>
  <si>
    <t>5. Percentages are based on unrounded data.</t>
  </si>
  <si>
    <t>6. Data relates to Further Education only.</t>
  </si>
  <si>
    <t>Subject sector area (SSA)</t>
  </si>
  <si>
    <t>final year</t>
  </si>
  <si>
    <t>Final year full achievement</t>
  </si>
  <si>
    <t>Success rate</t>
  </si>
  <si>
    <t>Sources: FE Learner Management System - Consolidated Data Returns (CDR)</t>
  </si>
  <si>
    <t>1. Data relate to Final Year HLA students at SRC</t>
  </si>
  <si>
    <t xml:space="preserve">2. To prevent the identification of individuals, figures are rounded to the nearest 5, with 0, 1, and 2 rounded to 0. </t>
  </si>
  <si>
    <t>3. Due to rounding, the sum of numbers in each row or column may not match the total shown.</t>
  </si>
  <si>
    <t>4. Percentages are based on unrounded data.</t>
  </si>
  <si>
    <t>Level</t>
  </si>
  <si>
    <t>2017/18 (No.)</t>
  </si>
  <si>
    <t>2017/18 (%)</t>
  </si>
  <si>
    <t>2018 (No.)</t>
  </si>
  <si>
    <t>2018/19 (%)</t>
  </si>
  <si>
    <t>2019/20 (No.)</t>
  </si>
  <si>
    <t>2019/20 (%)</t>
  </si>
  <si>
    <t>2020/21 (No.)</t>
  </si>
  <si>
    <t>2020/21 (%)</t>
  </si>
  <si>
    <t>2021/22(No.)</t>
  </si>
  <si>
    <t>2021/22 (%)</t>
  </si>
  <si>
    <t>1. Data relates to all particpants on Information and communication technology Higher Level Apprentcierships only</t>
  </si>
  <si>
    <t>5. Data for Higher Level Apprenticeships at FE colleges are a subset of FE data.</t>
  </si>
  <si>
    <t>Assembly Area</t>
  </si>
  <si>
    <t>2018/19 (No.)</t>
  </si>
  <si>
    <t xml:space="preserve">2018/19 (%) </t>
  </si>
  <si>
    <t xml:space="preserve">2019/20 (%) </t>
  </si>
  <si>
    <t xml:space="preserve">2020/21 (%) </t>
  </si>
  <si>
    <t>2021/22 (No.)</t>
  </si>
  <si>
    <t xml:space="preserve">2021/22 (%) </t>
  </si>
  <si>
    <t xml:space="preserve">1. To prevent the identification of individuals, figures are rounded to the nearest 5, with 0, 1, and 2 rounded to 0. </t>
  </si>
  <si>
    <t>2. Due to rounding, the sum of numbers in each row or column may not match the total shown.</t>
  </si>
  <si>
    <t>3. Percentages are based on unrounded data.</t>
  </si>
  <si>
    <t>4. Data for Higher Level Apprenticeships at FE colleges are a subset of FE data.</t>
  </si>
  <si>
    <t>5. Parlimentary constituency is only available for NI domiciled students, not all HLA participants</t>
  </si>
  <si>
    <t xml:space="preserve">Assembly Area </t>
  </si>
  <si>
    <t xml:space="preserve"> </t>
  </si>
  <si>
    <t>4. Data for Higher Level Apprenticeships at Higher Education Institutions are a subset of Higher Education Sector data.</t>
  </si>
  <si>
    <t>Campus</t>
  </si>
  <si>
    <t>Subject area</t>
  </si>
  <si>
    <t>Coleraine</t>
  </si>
  <si>
    <t>Magee</t>
  </si>
  <si>
    <t>1. To prevent the identification of individuals, figures in the attached tables are rounded to the nearest 5,</t>
  </si>
  <si>
    <t>with 0, 1, 2 rounded to 0. Due to rounding, the sum of numbers may not match the total shown.</t>
  </si>
  <si>
    <t>2. Subject area is based on CAH v.1.3.4 level 1.</t>
  </si>
  <si>
    <t>This worksheet contains 2 tables</t>
  </si>
  <si>
    <t>Age Profile</t>
  </si>
  <si>
    <t>BMC (No.)</t>
  </si>
  <si>
    <t>BMC (%)</t>
  </si>
  <si>
    <t>NRC (No.)</t>
  </si>
  <si>
    <t>NRC (%)</t>
  </si>
  <si>
    <t>NWRC (No.)</t>
  </si>
  <si>
    <t>NWRC (%)</t>
  </si>
  <si>
    <t>SERC (No.)</t>
  </si>
  <si>
    <t>SERC (%)</t>
  </si>
  <si>
    <t>SRC (No.)</t>
  </si>
  <si>
    <t>SRC (%)</t>
  </si>
  <si>
    <t>SWC (No.)</t>
  </si>
  <si>
    <t>SWC (%)</t>
  </si>
  <si>
    <t>CAFRE (No.)</t>
  </si>
  <si>
    <t>CAFRE (%)</t>
  </si>
  <si>
    <t>Total (No.)</t>
  </si>
  <si>
    <t>Total (%)</t>
  </si>
  <si>
    <t xml:space="preserve">20-24 </t>
  </si>
  <si>
    <t>25 and over</t>
  </si>
  <si>
    <t>5. Starts refers to students who joined an HLA programme in 2022/23.</t>
  </si>
  <si>
    <t>6. Percentage is calculated as the proportion within each age group for each provider.</t>
  </si>
  <si>
    <t>Table 45a: Higher Level Apprenticeships in Further Education Starts by Provider, academic year 2022/23</t>
  </si>
  <si>
    <t>Table 45b: Higher Level Apprenticeships in Further Education participants (all years) by Provider, academic year 2022/23</t>
  </si>
  <si>
    <t>6. Percentage is calculated as the proportion of the total HLA programme.</t>
  </si>
  <si>
    <t>Table 46a: Higher Level Apprenticeships at Further Education starts by deprivation quintile and Urban_Rural classification, academic year 2022/23</t>
  </si>
  <si>
    <t>RURAL No.</t>
  </si>
  <si>
    <t>RURAL %</t>
  </si>
  <si>
    <t>URBAN No.</t>
  </si>
  <si>
    <t>URBAN %</t>
  </si>
  <si>
    <t>TOTAL No.</t>
  </si>
  <si>
    <t>Source: Further Education Learner Management System, Consolidated data Return (CDR), CAFRE administration system</t>
  </si>
  <si>
    <t xml:space="preserve">6. Percentage is calculated as the percentage of Rural/Urban students within each deprivation quintile e.g. for HLA starts in Quintile 1 (the most deprived) 25% are from rural areas and 75% are from urban areas. </t>
  </si>
  <si>
    <t>7. Urban - Rural Classification | Northern Ireland Statistics and Research Agency (nisra.gov.uk)</t>
  </si>
  <si>
    <t>8. Deprivation Quintiles have been calculated using Northern Ireland Muliple Deprivation Measure 2017 (NIMD2017)</t>
  </si>
  <si>
    <t>The two Tables below are included for context.  However, it is important to note that Northern Ireland Census 2021 data has been used, so data it not directly comparable.</t>
  </si>
  <si>
    <t>Table 46c: Northern Ireland (NI) population by Urban Status, Census 2021 in NI</t>
  </si>
  <si>
    <t>Urban Status</t>
  </si>
  <si>
    <t>Population No.</t>
  </si>
  <si>
    <t>Population %</t>
  </si>
  <si>
    <t>Non-urban</t>
  </si>
  <si>
    <t>Urban</t>
  </si>
  <si>
    <t>Total No.</t>
  </si>
  <si>
    <t>Source: 2021 Census (link below)</t>
  </si>
  <si>
    <t>2021 Census | Northern Ireland Statistics and Research Agency (nisra.gov.uk)</t>
  </si>
  <si>
    <t xml:space="preserve">Urban status is derived by assigning Data Zones as either urban or non-urban. Data Zones with 90% or more of their usual resident population </t>
  </si>
  <si>
    <t>inside the boundary of an urban settlement (i.e. those settlements with population 5,000+ usual residents) are classed as urban. All remaining Data Zones are classed as non-urban.</t>
  </si>
  <si>
    <t>More information on Census 2021 Data Zones is available at:</t>
  </si>
  <si>
    <t>Census 2021 output geography information papers</t>
  </si>
  <si>
    <t>Table 46d: Northern Ireland Households by Deprivation and Urban status, Census 2021 in NI</t>
  </si>
  <si>
    <t>Household Deprivation</t>
  </si>
  <si>
    <t>Non-Urban households
No.</t>
  </si>
  <si>
    <t>Non-Urban households
%</t>
  </si>
  <si>
    <t>Urban Households
No.</t>
  </si>
  <si>
    <t>Urban households
%</t>
  </si>
  <si>
    <t>Total Households No.</t>
  </si>
  <si>
    <t>Household is deprived in 4 dimensions</t>
  </si>
  <si>
    <t>Household is deprived in 3 dimensions</t>
  </si>
  <si>
    <t>Household is deprived in 2 dimensions</t>
  </si>
  <si>
    <t>Household is deprived in 1 dimension</t>
  </si>
  <si>
    <t>Household is not deprived in any dimension</t>
  </si>
  <si>
    <t>The dimensions of deprivation used to classify households are indicators based on four selected household characteristics:</t>
  </si>
  <si>
    <t xml:space="preserve">Education - A household is classified as deprived in the education dimension if no one has at least level 2 education and no one aged 16 to 18 years </t>
  </si>
  <si>
    <t>is a full-time student. Employment - A household is classified as deprived in the employment dimension if any member, not a full-time student, is either unemployed</t>
  </si>
  <si>
    <t xml:space="preserve">or economically inactive due to long-term sickness or disability. Health - A household is classified as deprived in the health dimension if any person in the household has a health problem or disability </t>
  </si>
  <si>
    <t xml:space="preserve">lasting or expected to last 12 months or more that reduces their ability to carry out day to day activities and/or who has general health that is bad or very bad. </t>
  </si>
  <si>
    <t>Housing - A household is classified as deprived in the housing dimension if the household's accommodation is either overcrowded or has no central heating.</t>
  </si>
  <si>
    <t>View metadata page for Household Deprivation</t>
  </si>
  <si>
    <t>Table 47: Higher Level Apprenticeships in Further Education students (all years) by Parliamentary Constituency and Sector subject area, academic year 2022/23</t>
  </si>
  <si>
    <t>Assembly Areas (2008)</t>
  </si>
  <si>
    <t>Local Government District</t>
  </si>
  <si>
    <t>No. of participants</t>
  </si>
  <si>
    <t>Further Education College</t>
  </si>
  <si>
    <t>Higher Level Apprenticeship</t>
  </si>
  <si>
    <t>Number of HLA students</t>
  </si>
  <si>
    <t>Belfast Metropolitan College</t>
  </si>
  <si>
    <t>FD Hospitality &amp; Tourism Management with Specialisms</t>
  </si>
  <si>
    <t>Higher Level Apprenticeship Foundation Degree in Culinary Arts (Validated by Open University)</t>
  </si>
  <si>
    <t xml:space="preserve">Hospitality Management Higher Level Apprenticeship </t>
  </si>
  <si>
    <t>North West Regional College</t>
  </si>
  <si>
    <t>HLA Foundation Degree in Science in International Hospitality &amp; Tourism Management</t>
  </si>
  <si>
    <t>South Eastern Regional College</t>
  </si>
  <si>
    <t>OU Foundation Degree in Culinary Arts</t>
  </si>
  <si>
    <t>Southern Regional College</t>
  </si>
  <si>
    <t>Foundation Degree Hospitality &amp; Tourism with Specialisms</t>
  </si>
  <si>
    <t>Source: Further Education Learner Management System, Consolidated data Return (CDR)</t>
  </si>
  <si>
    <t>To prevent the identification of individuals, figures are rounded to the nearest 5, with 0, 1, 2 rounded to 0.</t>
  </si>
  <si>
    <t>Higher Level Apprenticships data is a subset of FE data.</t>
  </si>
  <si>
    <t>The data relates to all participants (all HLA years).</t>
  </si>
  <si>
    <t>Higher Level Apprenticeships in Further Education Starts by Sector Subject Area for Southern Regional College, academic year 2022/23</t>
  </si>
  <si>
    <t>Sector Subject Area</t>
  </si>
  <si>
    <t>SRC Starts</t>
  </si>
  <si>
    <t>Higher Level Apprenticeships Starts (Further Education) by STEM Indicator for SRC, academic year 2022/23</t>
  </si>
  <si>
    <t>Narrow stem</t>
  </si>
  <si>
    <t>Higher Level Apprenticeships Starts (Further Education) by Sex for SRC, academic year 2022/23</t>
  </si>
  <si>
    <t>1. To prevent the identification of individuals, figures are rounded to the nearest 5, with 0, 1, 2 rounded to 0.</t>
  </si>
  <si>
    <t>2. Higher Level Apprenticships data is a subset of FE data.</t>
  </si>
  <si>
    <t>3. The data relates to 2022/23 Starts (first year of HLA programme)</t>
  </si>
  <si>
    <t>4. Narrow STEM is a subset of Broad STEM</t>
  </si>
  <si>
    <t>Table 51: Number of Higher Level Apprenticeship students (all years on course) in Further Education (FE) by Local Government District (LGD) and Sector Subject Area (SSA), academic year 2022/23</t>
  </si>
  <si>
    <t>Local Government District (2014)</t>
  </si>
  <si>
    <t>All SSAs</t>
  </si>
  <si>
    <t>Source: Further Education Learner Management System - Consolidated data Return (CDR), CAFRE administration system</t>
  </si>
  <si>
    <t>3. Data for Higher Level Apprenticeships at FE colleges are a subset of FE data.</t>
  </si>
  <si>
    <t>1. To prevent the identification of individuals, figures in this table are rounded to the nearest 5, with 0, 1, 2 rounded to 0.</t>
  </si>
  <si>
    <t>2. Due to rounding, the sum of numbers may not match the total shown.</t>
  </si>
  <si>
    <t>3. Subject area is based on CAH v.1.3.4 level 1.</t>
  </si>
  <si>
    <t>4 . LGD is only available for NI domiciled students, not all HLA participants.</t>
  </si>
  <si>
    <t>Table 53: Number of participants on Transport related Higher Level Apprenticeships in Further Education, academic year 2022/23</t>
  </si>
  <si>
    <t>HLA Title</t>
  </si>
  <si>
    <t>Foundation Degree in Supply Chain and Logistics</t>
  </si>
  <si>
    <t>The Open University Foundation Degree in Transport and Supply Chain Management</t>
  </si>
  <si>
    <t>Source: Further Education Learner Management System - Consolidated data Return (CDR)</t>
  </si>
  <si>
    <t>3. The data relates to all students on any year of their HLA in 2022/23</t>
  </si>
  <si>
    <t>Table 54: Number of participants on Tourism and/or Hospitality Management related Higher Level Apprenticeships in Further Education, academic year 2022/23</t>
  </si>
  <si>
    <t>Higher level Apprenticeship</t>
  </si>
  <si>
    <t>Tourism and/or Hospitality Management</t>
  </si>
  <si>
    <t>2. The data relates to all students on any year of their HLA in academic year 2022/23</t>
  </si>
  <si>
    <t>3. In academic year 2022/23 Tourism and/or Hospitality Management related Higher Level Apprenticeships have been categorised into two different Sector Subject Areas (SSA) these include 'Leisure, travel and tourism' and 'Retail and commercial enterprise'</t>
  </si>
  <si>
    <t>Year</t>
  </si>
  <si>
    <t>2022/23</t>
  </si>
  <si>
    <t>Achievers</t>
  </si>
  <si>
    <t>Sources: Further Education learner Management System</t>
  </si>
  <si>
    <t>1. HLAs in FE College data is a subset of FE data.</t>
  </si>
  <si>
    <t>2. HLAs commenced in FE in 2017/18.</t>
  </si>
  <si>
    <r>
      <t>3.</t>
    </r>
    <r>
      <rPr>
        <sz val="10"/>
        <color theme="1"/>
        <rFont val="Times New Roman"/>
        <family val="1"/>
      </rPr>
      <t xml:space="preserve"> </t>
    </r>
    <r>
      <rPr>
        <sz val="10"/>
        <color theme="1"/>
        <rFont val="Arial"/>
        <family val="2"/>
      </rPr>
      <t>HLA starts are students who have joined the HLA programme in the reported academic year.</t>
    </r>
  </si>
  <si>
    <t>4. Age is calculated as at 1st July prior to the start date of enrolment.</t>
  </si>
  <si>
    <r>
      <t xml:space="preserve">5. </t>
    </r>
    <r>
      <rPr>
        <sz val="10"/>
        <color rgb="FF000000"/>
        <rFont val="Arial"/>
        <family val="2"/>
      </rPr>
      <t>Those in their final year who have completed the course and subsequently fully achieved an HLA are regarded as achievers.</t>
    </r>
  </si>
  <si>
    <t>6. To prevent the identification of individuals, figures in the attached tables are rounded to the nearest 5, with 0, 1, 2 rounded to 0.</t>
  </si>
  <si>
    <t>7. Due to rounding the sum of numbers in each row or column may not match the total shown.</t>
  </si>
  <si>
    <t>8. These figures relate to Tourism and/or Hospitality Management related Higher Level Apprenticeships, in the published official statistics these HLAs can be categorised into two different Sector Subject Areas (SSA) these include 'Leisure, travel and tourism' and 'Retail and commercial enterprise'.</t>
  </si>
  <si>
    <t>Tables published which include 2023/24 data</t>
  </si>
  <si>
    <t>BELFAST SOUTH AND MID DOWN</t>
  </si>
  <si>
    <t>Pariamentary Constituency</t>
  </si>
  <si>
    <t>Number of HLA achievers</t>
  </si>
  <si>
    <t>2. Those in their final year who have completed the course and subsequently fully achieved an HLA are regarded as achievers.</t>
  </si>
  <si>
    <t>3. Parliamentary Constituency is only available for NI domiciled students, not all HLA participants</t>
  </si>
  <si>
    <t>4. To prevent the identification of individuals, figures in the attached tables are rounded to the nearest 5, with 0, 1, 2 rounded to 0.</t>
  </si>
  <si>
    <t>5. Due to rounding the sum of numbers in each row or column may not match the total shown.</t>
  </si>
  <si>
    <t>Sources: Further Education learner Management System and CAFRE administration system</t>
  </si>
  <si>
    <t>6. Parliamentary Constituencies  relate to the new 18 boundaries outlined in the Parliamentary Constituencies Order 2023 that came into force on 29th November 2023.</t>
  </si>
  <si>
    <t>Table 56: Number of Northern Ireland domiciled final year Higher Level Apprenticeship in Further Education achievers by Parliamentary Constituency, academic year 2023/24</t>
  </si>
  <si>
    <t>Table 55b: Higher Level Apprenticeship in Further Education Achievers - Hospitality and tourism, academic years 2018/19 - 2023/24</t>
  </si>
  <si>
    <t>Table 55a: Higher Level Apprenticeship in Further Education Starts - Hospitality and tourism, academic years 2018/19 - 2023/24</t>
  </si>
  <si>
    <t>2023/24</t>
  </si>
  <si>
    <t>2018/19 Total</t>
  </si>
  <si>
    <t>2022/23 Female</t>
  </si>
  <si>
    <t>2022/23 Male</t>
  </si>
  <si>
    <t>2022/23 Total</t>
  </si>
  <si>
    <t>2023/24 Female</t>
  </si>
  <si>
    <t>2023/24 Male</t>
  </si>
  <si>
    <t>2023/24 Total</t>
  </si>
  <si>
    <t>5. All students with unknown or invalid postcodes, including those relating to Republic of Ireland domiciles have been removed from Urban_Rural analysis.</t>
  </si>
  <si>
    <t>Rural</t>
  </si>
  <si>
    <t>Urban/Rural</t>
  </si>
  <si>
    <t>Table 57a: Number of NI domiciled HLA FE Starts by Urban/Rural, academic year 2023/24</t>
  </si>
  <si>
    <t>Table 57b: Number of NI domiciled HLA FE Participants by Urban/Rural, academic year 2023/24</t>
  </si>
  <si>
    <t>6. Starts are students in first year of joining the HLA Programme.</t>
  </si>
  <si>
    <t>7. Participants are all students enrolled on an HLA Programme; all years.</t>
  </si>
  <si>
    <t>2.  Due to rounding, the sum of numbers may not match the total shown.</t>
  </si>
  <si>
    <t>4.  Urban/rural information is only available for NI domiciled students, not all HLA participants.</t>
  </si>
  <si>
    <t>Table 58: Number of NI domiciled HLA (level 6/7) starts at NI HEIs by urban/rural - academic year 2021/22</t>
  </si>
  <si>
    <t>Table 57a (i): Number of NI domiciled HLA FE college Starts by Urban/Rural, academic year 2023/24</t>
  </si>
  <si>
    <t>Table 57a(ii): Number of NI domiciled HLA FE college and Cafre Starts by Urban/Rural, academic year 2023/24</t>
  </si>
  <si>
    <t>Table 57b: Number of NI domiciled HLA FE (FE college &amp; Cafre) Participants by Urban/Rural, academic year 2023/24</t>
  </si>
  <si>
    <t>Parliamentary Constituencies 2008</t>
  </si>
  <si>
    <t>2023/24 (No.)</t>
  </si>
  <si>
    <t>2023/24 (%)</t>
  </si>
  <si>
    <t>Belfast East</t>
  </si>
  <si>
    <t>Belfast North</t>
  </si>
  <si>
    <t>Belfast South</t>
  </si>
  <si>
    <t>Belfast West</t>
  </si>
  <si>
    <t>East Antrim</t>
  </si>
  <si>
    <t>East Londonderry</t>
  </si>
  <si>
    <t>Fermanagh and South Tyrone</t>
  </si>
  <si>
    <t>Lagan Valley</t>
  </si>
  <si>
    <t>Mid Ulster</t>
  </si>
  <si>
    <t>Newry and Armagh</t>
  </si>
  <si>
    <t>North Antrim</t>
  </si>
  <si>
    <t>North Down</t>
  </si>
  <si>
    <t>South Antrim</t>
  </si>
  <si>
    <t>South Down</t>
  </si>
  <si>
    <t>Upper Bann</t>
  </si>
  <si>
    <t>West Tyrone</t>
  </si>
  <si>
    <t>Table 59: Number of Northern Ireland domiciled Higher Level Apprenticeship Starts in Further Education by Parliamentary Constituency, academic year 2023/24</t>
  </si>
  <si>
    <t>Table 60: Number of Northern Ireland domiciled Higher Level Apprenticeship Participants in Further Education by Parliamentary Constituency, academic year 2023/24</t>
  </si>
  <si>
    <t>1. To prevent the identification of individuals, figures are rounded to the nearest 5, with 0, 1, and 2 rounded to 0.</t>
  </si>
  <si>
    <t>4. Only students with valid Northern Ireland postcodes are included.</t>
  </si>
  <si>
    <t>Fermanagh and South Tyrone</t>
  </si>
  <si>
    <t>Newry and Armagh</t>
  </si>
  <si>
    <t>Soth Antrim</t>
  </si>
  <si>
    <t>All</t>
  </si>
  <si>
    <t>Parliamentary Constituency (2008)</t>
  </si>
  <si>
    <t>Table 61: Number of Northern Ireland domiciled HLA FE starts on NCFE CACHE Level 5 Diploma in Leadership for Children’s Care, Learning and Development (Northern Ireland), academic year 2023/24</t>
  </si>
  <si>
    <t>Table 62: Number of Northern Ireland domiciled HLA FE participants on NCFE CACHE Level 5 Diploma in Leadership for Children’s Care, Learning and Development (Northern Ireland), academic year 2023/24</t>
  </si>
  <si>
    <t>3. Data for Higher Level Apprenticeships at Further Education colleges are a subset of FE data.</t>
  </si>
  <si>
    <t>Table 63: Number of HLA FE students qualified by level and academic year</t>
  </si>
  <si>
    <t>Level 7</t>
  </si>
  <si>
    <t>3. Data for Higher Level Apprenticeships at Higher Education  Institutions are a subset of HE data.</t>
  </si>
  <si>
    <t>Table 64: Number HLA HE qualifiers by level and academic year</t>
  </si>
  <si>
    <t>4. Data relates to any childcare related HLA starts in Further Education.</t>
  </si>
  <si>
    <t>5. A start is someone who has joined an HLA programme in the reported academic year</t>
  </si>
  <si>
    <t>6. Only students with valid NI postcodes are included.</t>
  </si>
  <si>
    <t>Table 65: NI domiciled  Higher Level Apprenticeship childcare related starts in Further Education by Assembly Area, acadaemic year 2019/20 to 2023/24</t>
  </si>
  <si>
    <t>Five year total 2019/20 - 2023/24</t>
  </si>
  <si>
    <t>Table 65: NI domiciled  Higher Level Apprenticeship childcare related starts in Further Education by Assembly Area, academic years 2019/20 to 2023/24</t>
  </si>
  <si>
    <t>Table 66: NI domiciled Higher Level Apprenticeship construction related participants in Further Education by Assembly Area, academic year 2023/24</t>
  </si>
  <si>
    <t>4. Data relates to any construction related HLA starts in Further Education.</t>
  </si>
  <si>
    <t>5. Only students with valid NI postcodes are included.</t>
  </si>
  <si>
    <t>FE College</t>
  </si>
  <si>
    <t>2021/22 Final Year Enrolments</t>
  </si>
  <si>
    <t>2021/22 Final Year Completers</t>
  </si>
  <si>
    <t>2021/22 Final Year Achievers</t>
  </si>
  <si>
    <t>2022/23 Final Year Enrolments</t>
  </si>
  <si>
    <t>2022/23 Final Year Completers</t>
  </si>
  <si>
    <t>2022/23 Final Year Achievers</t>
  </si>
  <si>
    <t>2023/24 Final Year Enrolments</t>
  </si>
  <si>
    <t>2023/24 Final Year Completers</t>
  </si>
  <si>
    <t>2023/24 Final Year Achievers</t>
  </si>
  <si>
    <t>Northern Regional College</t>
  </si>
  <si>
    <t>South West College</t>
  </si>
  <si>
    <t>4. Data relates to students in final year of an HLA programme</t>
  </si>
  <si>
    <t>Table 67: Higher Level Apprenticeship in Further Education, final year achievement, 2021/22 to 2023/24</t>
  </si>
  <si>
    <t>Academic year</t>
  </si>
  <si>
    <t>Final year enrolments</t>
  </si>
  <si>
    <t>Final year completers</t>
  </si>
  <si>
    <t>Retention rate</t>
  </si>
  <si>
    <t>Final year achievers</t>
  </si>
  <si>
    <t>1. To prevent the identification of individuals, figures are rounded to the nearest 5, with 0, 1, and 2 rounded to 0.  Percentages are calculated on unrounded data.</t>
  </si>
  <si>
    <t>4. Data relates to students in final year of an HLA in the Construction, planning and the built environment subject sector area.</t>
  </si>
  <si>
    <t>4. The figures relate final year achievers of an HLA programme in the Construction, planning and the built environment subject sector area.</t>
  </si>
  <si>
    <t>5. LGD data includes only students with a valid Northern Ireland postcode.</t>
  </si>
  <si>
    <t>Table 68: Construction, planning and the built environment Higher Level Apprenticeships in Further Education final year students by achievement, 2021/22 - 2023/24</t>
  </si>
  <si>
    <t>Table 69: NI domiciled Construction, planning and the built environment Higher Level Apprenticeships in Further Education achievers by Local Government District (LGD), 2022/23 - 2023/24</t>
  </si>
  <si>
    <t>Construction, planning and the built environment Higher Level Apprenticeships in Further Education achievers by Level 2021/22 - 2023/24</t>
  </si>
  <si>
    <t>7. Percentages based on fewer than 22.5 enrolments or people will be suppressed</t>
  </si>
  <si>
    <t>5. Retention rate relates to the percentage of final year students who have completed their HLA.</t>
  </si>
  <si>
    <t>6. Success rate relates to the percentage of final year students who have achieved their HLA.</t>
  </si>
  <si>
    <t>Table 71: Higher Level Apprenticeship in Higher Education qualifiers by provider, 2020/21 to 2022/23</t>
  </si>
  <si>
    <t>Queen's University Belfast</t>
  </si>
  <si>
    <t>The Open University</t>
  </si>
  <si>
    <t>Ulster University</t>
  </si>
  <si>
    <t>2020/21 Qualifiers</t>
  </si>
  <si>
    <t xml:space="preserve">2021/22 Qualifiers </t>
  </si>
  <si>
    <t>2022/23 Qualifiers</t>
  </si>
  <si>
    <t>No Disability declared</t>
  </si>
  <si>
    <t>Yes a Disability declared</t>
  </si>
  <si>
    <t>1. To prevent the identification of individuals, figures are rounded to the nearest 5, with 0, 1, and 2 rounded to 0. Percentages are based on unrounded data.</t>
  </si>
  <si>
    <t>Table 72: Number of participants on Higher Level Apprenticeships in Further Education from NI Domiciled Quintile 1 (Most deprived) and Quintile 2 by disability, academic year 2023/24</t>
  </si>
  <si>
    <t>4. NI Domiciled relate to students with a valid Northern Ireland postcode.</t>
  </si>
  <si>
    <t>Table 73: Number of participants on Higher Level Apprenticeships in Higher Education from NI Domiciled Quintile 1 (Most deprived) and Quintile 2 by disability, academic year 2022/23</t>
  </si>
  <si>
    <t>Grammar school</t>
  </si>
  <si>
    <t>Non-grammar school</t>
  </si>
  <si>
    <t>Previous Institution type</t>
  </si>
  <si>
    <t>Table 74a: Number of Higher Level Apprenticeships in Further Education starts by Previous Institution Type, 2019/20 to 2023/24</t>
  </si>
  <si>
    <t>2019/20 No.</t>
  </si>
  <si>
    <t>2020/21 No.</t>
  </si>
  <si>
    <t>2021/22 No.</t>
  </si>
  <si>
    <t>2022/23 No.</t>
  </si>
  <si>
    <t>2023/24 No.</t>
  </si>
  <si>
    <t xml:space="preserve">2019/20 % </t>
  </si>
  <si>
    <t>2020/21 %</t>
  </si>
  <si>
    <t>2021/22 %</t>
  </si>
  <si>
    <t>2022/23 %</t>
  </si>
  <si>
    <t>2023/24 %</t>
  </si>
  <si>
    <t>Table 74b: Percentage of Higher Level Apprenticeships in Further Education starts by Previous Institution Type, 2019/20 to 2023/24</t>
  </si>
  <si>
    <t>4. Other - mainly comprises of missing data, with a small number of miscellaneous cases and ROI schools.</t>
  </si>
  <si>
    <t>Female (No.)</t>
  </si>
  <si>
    <t>Male (No.)</t>
  </si>
  <si>
    <t>Male(%)</t>
  </si>
  <si>
    <t>Female (%)</t>
  </si>
  <si>
    <t>Engineering and manufacturing technologies</t>
  </si>
  <si>
    <t>Business, administration and law</t>
  </si>
  <si>
    <t>Construction, planning and the built environment</t>
  </si>
  <si>
    <t>Information and communication technology</t>
  </si>
  <si>
    <t>Health, public services and care</t>
  </si>
  <si>
    <t>Retail and commercial enterprise</t>
  </si>
  <si>
    <t>Science and mathematics</t>
  </si>
  <si>
    <t>Leisure, travel and tourism</t>
  </si>
  <si>
    <t>Table 75: Number and percentage of Higher Level Apprenticeships in Further Education starts by Sector Subject Area, academic year 2023/24</t>
  </si>
  <si>
    <t>Grouped Country of Birth</t>
  </si>
  <si>
    <t>Other UK</t>
  </si>
  <si>
    <t>Republic of Ireland</t>
  </si>
  <si>
    <t>Other EU</t>
  </si>
  <si>
    <t>Other International</t>
  </si>
  <si>
    <t>Table 76: Higher Level Apprenticeship new starts in Further Education by grouped country of birth, 2019/20 to 2023/24</t>
  </si>
  <si>
    <t>Northern Ireland</t>
  </si>
  <si>
    <t>Other UK</t>
  </si>
  <si>
    <t>Republic of Ireland</t>
  </si>
  <si>
    <t>Other International</t>
  </si>
  <si>
    <t>4. Domicile is derived from address/postcode before enrolment.</t>
  </si>
  <si>
    <t>HLA HE Starts</t>
  </si>
  <si>
    <t>HLA HE Participants</t>
  </si>
  <si>
    <t>GB</t>
  </si>
  <si>
    <t>NI</t>
  </si>
  <si>
    <t>Non EU</t>
  </si>
  <si>
    <t>ROI</t>
  </si>
  <si>
    <t>Grouped Domicile country</t>
  </si>
  <si>
    <t>4. HESA Student Record refers to a student's permanent country of domicile.</t>
  </si>
  <si>
    <t>Table 78: Number of Higher Level Apprenticeship Higher Education students by grouped country of domicile, academic year 2022/23</t>
  </si>
  <si>
    <t>Table 77: Number of  Higher Level Apprenticeship Further Education new starts by grouped country of Domicile, academic years 2019/20 to 2023/24</t>
  </si>
  <si>
    <t>Sector subject area - Health, public services and care</t>
  </si>
  <si>
    <t>NCFE CACHE Level 5 Diploma in Leadership for Children’s Care, Learning and Development (Management) (Northern Ireland)</t>
  </si>
  <si>
    <t>NCFE CACHE Level 5 Diploma in Leadership for Health and Social Care Services (Northern Ireland)</t>
  </si>
  <si>
    <t>Source: FE Learner Management System</t>
  </si>
  <si>
    <t>2024/25</t>
  </si>
  <si>
    <t>Table 79: Number of  Higher Level Apprenticeship in Further Education participants by sector subject area - Health, public services and care, academic year 2023/24 - 2024/25</t>
  </si>
  <si>
    <t>Castlereagh</t>
  </si>
  <si>
    <t>E3</t>
  </si>
  <si>
    <t>Millfield</t>
  </si>
  <si>
    <t>Titanic Quarter</t>
  </si>
  <si>
    <t>Coleraine Campus</t>
  </si>
  <si>
    <t>Magherafelt Campus</t>
  </si>
  <si>
    <t>Newtownabbey Campus</t>
  </si>
  <si>
    <t>Northland Building</t>
  </si>
  <si>
    <t>Bangor</t>
  </si>
  <si>
    <t>Downpatrick</t>
  </si>
  <si>
    <t>Lisburn</t>
  </si>
  <si>
    <t>Newtownards</t>
  </si>
  <si>
    <t>Banbridge Campus</t>
  </si>
  <si>
    <t>Newry East Campus</t>
  </si>
  <si>
    <t>Newry West Campus</t>
  </si>
  <si>
    <t>Portadown Campus</t>
  </si>
  <si>
    <t>Dungannon</t>
  </si>
  <si>
    <t>Enniskillen</t>
  </si>
  <si>
    <t>Omagh</t>
  </si>
  <si>
    <t>Loughry Campus</t>
  </si>
  <si>
    <t>Campus Site</t>
  </si>
  <si>
    <t>No. of HLA Participants</t>
  </si>
  <si>
    <t>Table 80: Number of Higher Level Apprenticeship FE participants by provider and Level, academic year 2024/25</t>
  </si>
  <si>
    <t>Table 81: Number of Higher Level Apprenticeship FE participants by provider and Level, academic year 2024/25</t>
  </si>
  <si>
    <t>4. Participants includes all students enrolled on an HLA in FE is the reported academic year</t>
  </si>
  <si>
    <t>Ballymena Campuses</t>
  </si>
  <si>
    <t>5. Any unknown campuses were grouped under the main headquarter campus for the FE college</t>
  </si>
  <si>
    <t xml:space="preserve"> Assembly Area</t>
  </si>
  <si>
    <t>Table 82: NI domiciled Higher Level Apprenticeship (HLA) in Further Education starts aged 16-19 Years by Assembly Area, academic years 2020/21 to 2024/25</t>
  </si>
  <si>
    <t>5. Participants includes all students enrolled on an HLA in FE is the reported academic year</t>
  </si>
  <si>
    <t>5. Assembly Area is based on a student’s home postcode. Only NI domiciled students with a Northern Ireland postcode are included in this analysis.</t>
  </si>
  <si>
    <t>4. Starts includes all students in the first year of an HLA programme in the reported academic year.</t>
  </si>
  <si>
    <t>3. Data for Higher Level Apprenticeships at HEIs are a subset of HE data.</t>
  </si>
  <si>
    <t>4. Starts includes all students in the first year of an HLA HE programme in the reported academic year.</t>
  </si>
  <si>
    <t>Table 83: NI domiciled Higher Level Apprenticeship (HLA) in Higher Education starts aged 19 or under by Assembly Area, academic years 2018/19 to 2022/23</t>
  </si>
  <si>
    <t>Table 84: Higher Level Apprenticeship (HLA) in Higher Education qualifiers by subject area, academic year 2022/23</t>
  </si>
  <si>
    <t>4. Quaifiers are final year HLA HE students who have achieved their HLA quaification.</t>
  </si>
  <si>
    <t>Quintile 1 Most Deprived (No.)</t>
  </si>
  <si>
    <t>Quintile 2 (No.)</t>
  </si>
  <si>
    <t>Quintile 3 (No.)</t>
  </si>
  <si>
    <t>Quintile 4 (No.)</t>
  </si>
  <si>
    <t>Quintile 5 Least Deprived (No.)</t>
  </si>
  <si>
    <t>Grammar</t>
  </si>
  <si>
    <t>Non-grammar</t>
  </si>
  <si>
    <t>FE college</t>
  </si>
  <si>
    <t>Quintile 1 Most Deprived (%)</t>
  </si>
  <si>
    <t>Quintile 2 (%)</t>
  </si>
  <si>
    <t>Quintile 3 (%)</t>
  </si>
  <si>
    <t>Quintile 4 (%)</t>
  </si>
  <si>
    <t>Quintile 5 Least Deprived (%)</t>
  </si>
  <si>
    <t>5. Other - mainly comprises of missing data, with a small number of miscellaneous cases and ROI schools.</t>
  </si>
  <si>
    <t>6. Deprivation quintile is based on a student’s home postcode. Only NI domiciled students with a Northern Ireland postcode are included in this analysis.</t>
  </si>
  <si>
    <t>Table 85: Higher Level Apprenticship Further Education new starts by Deprivation Quintile and Previous Institution type, academic years 2020/21 - 2024/25</t>
  </si>
  <si>
    <t>Number of starts by previous Institution type and deprivation quintile, 2024/25</t>
  </si>
  <si>
    <t>Number of starts by previous Institution type and deprivation quintile, 2023/24</t>
  </si>
  <si>
    <t>Number of starts by previous Institution type and deprivation quintile, 2022/23</t>
  </si>
  <si>
    <t>Number of starts by previous Institution type and deprivation quintile, 2021/22</t>
  </si>
  <si>
    <t>Number of starts by previous Institution type and deprivation quintile, 2020/21</t>
  </si>
  <si>
    <t>Percentage of starts by previous institution type and deprivation quintile, 2024/25</t>
  </si>
  <si>
    <t>Percentage of starts by previous institution type and deprivation quintile, 2023/24</t>
  </si>
  <si>
    <t>Percentage of starts by previous institution type and deprivation quintile, 2022/23</t>
  </si>
  <si>
    <t>Percentage of starts by previous institution type and deprivation quintile, 2021/22</t>
  </si>
  <si>
    <t>Percentage of starts by previous institution type and deprivation quintile, 2020/21</t>
  </si>
  <si>
    <t>Grouped HLA</t>
  </si>
  <si>
    <t>Student number</t>
  </si>
  <si>
    <t>Accounting</t>
  </si>
  <si>
    <t>Applied Industrial Sciences (Chemical/Life Sciences)</t>
  </si>
  <si>
    <t>Architectural Technology</t>
  </si>
  <si>
    <t>Construction/Building Services</t>
  </si>
  <si>
    <t>Business</t>
  </si>
  <si>
    <t>Civil Engineering</t>
  </si>
  <si>
    <t>Computing/Software Engineering</t>
  </si>
  <si>
    <t>Culinary Arts</t>
  </si>
  <si>
    <t>Engineering</t>
  </si>
  <si>
    <t>FINTECH</t>
  </si>
  <si>
    <t>Food and Drink Manufacture</t>
  </si>
  <si>
    <t>Hospitality , Tourism &amp; Events Management</t>
  </si>
  <si>
    <t>Leadership ChildCare/Health</t>
  </si>
  <si>
    <t>Management /Print Operations/Procurement</t>
  </si>
  <si>
    <t>Digital Marketing, Advertising &amp; Communication</t>
  </si>
  <si>
    <t>Science (Sports and Exercise)</t>
  </si>
  <si>
    <t>Note:</t>
  </si>
  <si>
    <t>1. Higher Level Apprenticeships delivered in Further Education range from Level 4 to Level 7 with level 5 making up 82% of provision; these levels have been grouped together for reporting.</t>
  </si>
  <si>
    <t>2. HLAs have been grouped under broadly similar programme qualification.</t>
  </si>
  <si>
    <t>3. To prevent the identification of individuals, figures are rounded to the nearest 5, with 0, 1, and 2 rounded to 0. Percentages are based on unrounded data.</t>
  </si>
  <si>
    <t>Grouped HLA programmes</t>
  </si>
  <si>
    <t>Accounting: All accounting related HLAs</t>
  </si>
  <si>
    <t>Business: Business Data Management , Business and Enterprise, Business Management, Business studies</t>
  </si>
  <si>
    <t>Construction/Building Services: Construction Engineering with Surveying, Modern Construction and Renewables, Digital Construction, Construction (Quantity Surveying), Construction and the Built Environment</t>
  </si>
  <si>
    <t>Computing/Software Engineering: Computer science, Cyber Security and Network Infrastructure, Software and Cloud Development with Data Science, Cloud and Application Development, Software Development, computing for Industry</t>
  </si>
  <si>
    <t>Engineering: Electrical and Electronic Engineering, Manufacturing Engineering, Mechatronic Engineering, Technical Design &amp; Manufacture, Mechanical and Manufacturing</t>
  </si>
  <si>
    <t>Leadership ChildCare/Health: Leadership for Children's Care, Learning and Development, Leadership for Health and Social Care Services</t>
  </si>
  <si>
    <t xml:space="preserve">Management/Print Operations/Procurement: Procurement and Supply, Management and Leadership, Print Operations Management, Transport and Supply Chain Management </t>
  </si>
  <si>
    <t>Table 86: Number of students on Higher Level Apprenticeships in Further Education by grouped HLA qualification,  academic year 2024/25</t>
  </si>
  <si>
    <t>No. of HLAs</t>
  </si>
  <si>
    <t>Table 87: Participant rate of Higher Level Apprenticship students (FE &amp; HE) per 100,000 people aged 16-64 by Local Governemnt District (LGD) in Northern Ireland, 2023/24</t>
  </si>
  <si>
    <t>2024 Mid-year population estimates (16-64)</t>
  </si>
  <si>
    <t>4. LGD is based on a student’s home postcode. Only NI domiciled students with a Northern Ireland postcode are included in this analysis.</t>
  </si>
  <si>
    <t>Source: Mid year population estimates</t>
  </si>
  <si>
    <t>2. Rates are calculated using rounded HLA student numbers and unrounded population figures.</t>
  </si>
  <si>
    <t>Rate per 100,000 population aged 16-64 years</t>
  </si>
  <si>
    <t>Leadership for Children’s Care, Learning and Development</t>
  </si>
  <si>
    <t>Higher Level Apprenticeship course</t>
  </si>
  <si>
    <t>2024/25 starts</t>
  </si>
  <si>
    <t>2024/25 participants</t>
  </si>
  <si>
    <t>2. Data for Higher Level Apprenticeships at FE colleges are a subset of FE data.</t>
  </si>
  <si>
    <t>Source: Further Education Learner Management System</t>
  </si>
  <si>
    <t>Table 88: Number of students on  Leadership for Children’s Care, Learning and Development HLA ,  academic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</si>
</sst>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4"/>
      <color theme="1"/>
      <name val="Calibri"/>
      <family val="2"/>
      <scheme val="minor"/>
    </font>
    <font>
      <b/>
      <sz val="13"/>
      <color theme="1"/>
      <name val="Calibri"/>
      <family val="2"/>
      <scheme val="minor"/>
    </font>
    <font>
      <sz val="12"/>
      <name val="Calibri"/>
      <family val="2"/>
    </font>
    <font>
      <sz val="12"/>
      <color theme="1"/>
      <name val="Calibri"/>
      <family val="2"/>
      <scheme val="minor"/>
    </font>
    <font>
      <b/>
      <sz val="12"/>
      <color theme="1"/>
      <name val="Calibri"/>
      <family val="2"/>
      <scheme val="minor"/>
    </font>
    <font>
      <sz val="13"/>
      <color theme="1"/>
      <name val="Calibri"/>
      <family val="2"/>
      <scheme val="minor"/>
    </font>
    <font>
      <b/>
      <sz val="12"/>
      <color theme="0"/>
      <name val="Calibri"/>
      <family val="2"/>
      <scheme val="minor"/>
    </font>
    <font>
      <sz val="7"/>
      <color theme="1"/>
      <name val="Times New Roman"/>
      <family val="1"/>
    </font>
    <font>
      <b/>
      <sz val="11"/>
      <color theme="0"/>
      <name val="Calibri"/>
      <family val="2"/>
      <scheme val="minor"/>
    </font>
    <font>
      <sz val="11"/>
      <color rgb="FF000000"/>
      <name val="Calibri"/>
      <family val="2"/>
      <scheme val="minor"/>
    </font>
    <font>
      <b/>
      <sz val="11"/>
      <color rgb="FF000000"/>
      <name val="Calibri"/>
      <family val="2"/>
      <scheme val="minor"/>
    </font>
    <font>
      <sz val="11"/>
      <color theme="10"/>
      <name val="Calibri"/>
      <family val="2"/>
      <scheme val="minor"/>
    </font>
    <font>
      <sz val="12"/>
      <name val="Calibri"/>
      <family val="2"/>
      <scheme val="minor"/>
    </font>
    <font>
      <b/>
      <sz val="13"/>
      <color theme="3"/>
      <name val="Calibri"/>
      <family val="2"/>
      <scheme val="minor"/>
    </font>
    <font>
      <b/>
      <sz val="11"/>
      <color theme="3"/>
      <name val="Calibri"/>
      <family val="2"/>
      <scheme val="minor"/>
    </font>
    <font>
      <b/>
      <sz val="12"/>
      <color theme="3"/>
      <name val="Calibri"/>
      <family val="2"/>
      <scheme val="minor"/>
    </font>
    <font>
      <sz val="11"/>
      <color theme="3"/>
      <name val="Calibri"/>
      <family val="2"/>
      <scheme val="minor"/>
    </font>
    <font>
      <sz val="11"/>
      <name val="Calibri"/>
      <family val="2"/>
    </font>
    <font>
      <u/>
      <sz val="11"/>
      <color rgb="FF0070C0"/>
      <name val="Calibri"/>
      <family val="2"/>
    </font>
    <font>
      <u/>
      <sz val="11"/>
      <color theme="10"/>
      <name val="Calibri"/>
      <family val="2"/>
    </font>
    <font>
      <sz val="11"/>
      <color theme="1"/>
      <name val="Calibri"/>
      <family val="2"/>
    </font>
    <font>
      <vertAlign val="superscript"/>
      <sz val="11"/>
      <color theme="1"/>
      <name val="Calibri"/>
      <family val="2"/>
      <scheme val="minor"/>
    </font>
    <font>
      <sz val="10"/>
      <name val="Arial"/>
      <family val="2"/>
    </font>
    <font>
      <b/>
      <sz val="9"/>
      <name val="Arial"/>
      <family val="2"/>
    </font>
    <font>
      <sz val="9"/>
      <name val="Arial"/>
      <family val="2"/>
    </font>
    <font>
      <sz val="11"/>
      <name val="Arial"/>
      <family val="2"/>
    </font>
    <font>
      <b/>
      <sz val="11"/>
      <color theme="1"/>
      <name val="Arial"/>
      <family val="2"/>
    </font>
    <font>
      <b/>
      <sz val="12"/>
      <name val="Calibri"/>
      <family val="2"/>
      <scheme val="minor"/>
    </font>
    <font>
      <sz val="11"/>
      <color rgb="FF333333"/>
      <name val="Calibri"/>
      <family val="2"/>
      <scheme val="minor"/>
    </font>
    <font>
      <b/>
      <sz val="12"/>
      <color rgb="FF000000"/>
      <name val="Calibri"/>
      <family val="2"/>
      <scheme val="minor"/>
    </font>
    <font>
      <u/>
      <sz val="11"/>
      <color rgb="FF0563C1"/>
      <name val="Calibri"/>
      <family val="2"/>
      <scheme val="minor"/>
    </font>
    <font>
      <b/>
      <sz val="11"/>
      <color theme="1"/>
      <name val="Calibri"/>
      <family val="2"/>
    </font>
    <font>
      <b/>
      <sz val="12"/>
      <color rgb="FF000000"/>
      <name val="Arial"/>
      <family val="2"/>
    </font>
    <font>
      <b/>
      <sz val="15"/>
      <color theme="3"/>
      <name val="Calibri"/>
      <family val="2"/>
      <scheme val="minor"/>
    </font>
    <font>
      <b/>
      <sz val="14"/>
      <name val="Calibri"/>
      <family val="2"/>
      <scheme val="minor"/>
    </font>
    <font>
      <sz val="12"/>
      <color rgb="FF000000"/>
      <name val="Calibri"/>
      <family val="2"/>
    </font>
    <font>
      <b/>
      <sz val="12"/>
      <name val="Calibri"/>
      <family val="2"/>
    </font>
    <font>
      <b/>
      <sz val="16"/>
      <color theme="0"/>
      <name val="Calibri"/>
      <family val="2"/>
      <scheme val="minor"/>
    </font>
    <font>
      <sz val="11"/>
      <color rgb="FF000000"/>
      <name val="Calibri"/>
      <family val="2"/>
    </font>
    <font>
      <b/>
      <sz val="12"/>
      <color theme="1"/>
      <name val="Calibri"/>
      <family val="2"/>
    </font>
    <font>
      <u/>
      <sz val="12"/>
      <color theme="10"/>
      <name val="Calibri"/>
      <family val="2"/>
      <scheme val="minor"/>
    </font>
    <font>
      <sz val="11"/>
      <color theme="1"/>
      <name val="Arial"/>
      <family val="2"/>
    </font>
    <font>
      <b/>
      <sz val="10"/>
      <name val="Arial"/>
      <family val="2"/>
    </font>
    <font>
      <sz val="10"/>
      <color theme="1"/>
      <name val="Arial"/>
      <family val="2"/>
    </font>
    <font>
      <b/>
      <sz val="12"/>
      <color theme="1"/>
      <name val="Arial"/>
      <family val="2"/>
    </font>
    <font>
      <sz val="11"/>
      <color rgb="FF000000"/>
      <name val="Arial"/>
      <family val="2"/>
    </font>
    <font>
      <sz val="10"/>
      <color theme="1"/>
      <name val="Calibri"/>
      <family val="2"/>
      <scheme val="minor"/>
    </font>
    <font>
      <sz val="10"/>
      <color theme="1"/>
      <name val="Times New Roman"/>
      <family val="1"/>
    </font>
    <font>
      <sz val="10"/>
      <color rgb="FF000000"/>
      <name val="Arial"/>
      <family val="2"/>
    </font>
    <font>
      <sz val="11"/>
      <color theme="1"/>
      <name val="Aptos"/>
      <family val="2"/>
    </font>
    <font>
      <sz val="12"/>
      <color theme="1"/>
      <name val="Aptos"/>
      <family val="2"/>
    </font>
    <font>
      <b/>
      <sz val="12"/>
      <color theme="1"/>
      <name val="Aptos"/>
      <family val="2"/>
    </font>
    <font>
      <b/>
      <sz val="11"/>
      <color theme="1"/>
      <name val="Aptos"/>
      <family val="2"/>
    </font>
  </fonts>
  <fills count="1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5B9BD5"/>
        <bgColor indexed="64"/>
      </patternFill>
    </fill>
    <fill>
      <patternFill patternType="solid">
        <fgColor theme="4"/>
        <bgColor theme="4"/>
      </patternFill>
    </fill>
    <fill>
      <patternFill patternType="solid">
        <fgColor rgb="FF9BC2E6"/>
        <bgColor indexed="64"/>
      </patternFill>
    </fill>
    <fill>
      <patternFill patternType="solid">
        <fgColor theme="4" tint="0.79998168889431442"/>
        <bgColor theme="4" tint="0.79998168889431442"/>
      </patternFill>
    </fill>
    <fill>
      <patternFill patternType="solid">
        <fgColor theme="2"/>
        <bgColor indexed="64"/>
      </patternFill>
    </fill>
    <fill>
      <patternFill patternType="solid">
        <fgColor theme="8" tint="0.39997558519241921"/>
        <bgColor indexed="64"/>
      </patternFill>
    </fill>
    <fill>
      <patternFill patternType="solid">
        <fgColor theme="4" tint="0.59999389629810485"/>
        <bgColor theme="4"/>
      </patternFill>
    </fill>
  </fills>
  <borders count="90">
    <border>
      <left/>
      <right/>
      <top/>
      <bottom/>
      <diagonal/>
    </border>
    <border>
      <left style="thin">
        <color theme="4" tint="-0.24994659260841701"/>
      </left>
      <right/>
      <top/>
      <bottom/>
      <diagonal/>
    </border>
    <border>
      <left/>
      <right style="thin">
        <color theme="4" tint="-0.24994659260841701"/>
      </right>
      <top/>
      <bottom/>
      <diagonal/>
    </border>
    <border>
      <left/>
      <right/>
      <top style="thin">
        <color theme="4"/>
      </top>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diagonal/>
    </border>
    <border>
      <left/>
      <right/>
      <top/>
      <bottom style="thin">
        <color rgb="FF5B9BD5"/>
      </bottom>
      <diagonal/>
    </border>
    <border>
      <left/>
      <right/>
      <top style="thin">
        <color theme="4"/>
      </top>
      <bottom style="thin">
        <color rgb="FF5B9BD5"/>
      </bottom>
      <diagonal/>
    </border>
    <border>
      <left/>
      <right/>
      <top style="thin">
        <color rgb="FF5B9BD5"/>
      </top>
      <bottom style="thin">
        <color rgb="FF5B9BD5"/>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auto="1"/>
      </left>
      <right/>
      <top style="thin">
        <color auto="1"/>
      </top>
      <bottom/>
      <diagonal/>
    </border>
    <border>
      <left/>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auto="1"/>
      </left>
      <right style="thin">
        <color theme="4" tint="0.39994506668294322"/>
      </right>
      <top style="thin">
        <color theme="4" tint="0.39997558519241921"/>
      </top>
      <bottom style="thin">
        <color theme="4" tint="0.39997558519241921"/>
      </bottom>
      <diagonal/>
    </border>
    <border>
      <left style="thin">
        <color theme="4" tint="0.39997558519241921"/>
      </left>
      <right style="thin">
        <color auto="1"/>
      </right>
      <top style="thin">
        <color theme="4" tint="0.39997558519241921"/>
      </top>
      <bottom style="thin">
        <color theme="4" tint="0.39997558519241921"/>
      </bottom>
      <diagonal/>
    </border>
    <border>
      <left/>
      <right style="thin">
        <color auto="1"/>
      </right>
      <top style="thin">
        <color theme="4" tint="0.39997558519241921"/>
      </top>
      <bottom style="thin">
        <color theme="4" tint="0.39997558519241921"/>
      </bottom>
      <diagonal/>
    </border>
    <border>
      <left style="thin">
        <color auto="1"/>
      </left>
      <right style="thin">
        <color theme="4" tint="0.39994506668294322"/>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right style="medium">
        <color indexed="64"/>
      </right>
      <top style="medium">
        <color indexed="64"/>
      </top>
      <bottom style="medium">
        <color theme="4" tint="0.39994506668294322"/>
      </bottom>
      <diagonal/>
    </border>
    <border>
      <left/>
      <right style="medium">
        <color indexed="64"/>
      </right>
      <top style="medium">
        <color theme="4" tint="0.39994506668294322"/>
      </top>
      <bottom style="medium">
        <color indexed="64"/>
      </bottom>
      <diagonal/>
    </border>
    <border>
      <left/>
      <right style="medium">
        <color theme="1"/>
      </right>
      <top style="medium">
        <color indexed="64"/>
      </top>
      <bottom style="medium">
        <color theme="4" tint="0.39994506668294322"/>
      </bottom>
      <diagonal/>
    </border>
    <border>
      <left/>
      <right style="medium">
        <color theme="1"/>
      </right>
      <top style="medium">
        <color theme="4" tint="0.39994506668294322"/>
      </top>
      <bottom style="medium">
        <color indexed="64"/>
      </bottom>
      <diagonal/>
    </border>
    <border>
      <left style="medium">
        <color indexed="64"/>
      </left>
      <right/>
      <top style="medium">
        <color indexed="64"/>
      </top>
      <bottom style="medium">
        <color theme="4" tint="0.39994506668294322"/>
      </bottom>
      <diagonal/>
    </border>
    <border>
      <left/>
      <right/>
      <top style="medium">
        <color indexed="64"/>
      </top>
      <bottom style="medium">
        <color theme="4" tint="0.39994506668294322"/>
      </bottom>
      <diagonal/>
    </border>
    <border>
      <left style="medium">
        <color indexed="64"/>
      </left>
      <right/>
      <top style="medium">
        <color theme="4" tint="0.39994506668294322"/>
      </top>
      <bottom style="medium">
        <color indexed="64"/>
      </bottom>
      <diagonal/>
    </border>
    <border>
      <left/>
      <right/>
      <top style="medium">
        <color theme="4" tint="0.39994506668294322"/>
      </top>
      <bottom style="medium">
        <color indexed="64"/>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rgb="FF5B9BD5"/>
      </left>
      <right/>
      <top/>
      <bottom/>
      <diagonal/>
    </border>
    <border>
      <left style="thin">
        <color rgb="FF5B9BD5"/>
      </left>
      <right/>
      <top style="thin">
        <color theme="4" tint="0.39997558519241921"/>
      </top>
      <bottom style="thin">
        <color theme="4" tint="0.39997558519241921"/>
      </bottom>
      <diagonal/>
    </border>
    <border>
      <left style="thin">
        <color rgb="FF5B9BD5"/>
      </left>
      <right/>
      <top/>
      <bottom style="thin">
        <color theme="4" tint="0.39997558519241921"/>
      </bottom>
      <diagonal/>
    </border>
    <border>
      <left style="thin">
        <color theme="4" tint="0.39997558519241921"/>
      </left>
      <right/>
      <top style="thin">
        <color theme="4" tint="0.39997558519241921"/>
      </top>
      <bottom style="thick">
        <color theme="4" tint="0.39994506668294322"/>
      </bottom>
      <diagonal/>
    </border>
    <border>
      <left/>
      <right/>
      <top style="thin">
        <color theme="4" tint="0.39997558519241921"/>
      </top>
      <bottom style="thick">
        <color theme="4" tint="0.39994506668294322"/>
      </bottom>
      <diagonal/>
    </border>
    <border>
      <left/>
      <right style="thin">
        <color theme="4" tint="0.39994506668294322"/>
      </right>
      <top style="thin">
        <color theme="4" tint="0.39997558519241921"/>
      </top>
      <bottom style="thick">
        <color theme="4" tint="0.39994506668294322"/>
      </bottom>
      <diagonal/>
    </border>
    <border>
      <left/>
      <right style="thin">
        <color theme="4" tint="0.39994506668294322"/>
      </right>
      <top style="thin">
        <color theme="4" tint="0.39997558519241921"/>
      </top>
      <bottom style="thin">
        <color theme="4" tint="0.39997558519241921"/>
      </bottom>
      <diagonal/>
    </border>
    <border>
      <left style="thin">
        <color theme="3"/>
      </left>
      <right style="thin">
        <color theme="3"/>
      </right>
      <top/>
      <bottom/>
      <diagonal/>
    </border>
    <border>
      <left style="thin">
        <color theme="3"/>
      </left>
      <right/>
      <top/>
      <bottom/>
      <diagonal/>
    </border>
    <border>
      <left style="thin">
        <color auto="1"/>
      </left>
      <right/>
      <top/>
      <bottom/>
      <diagonal/>
    </border>
    <border>
      <left/>
      <right style="thin">
        <color auto="1"/>
      </right>
      <top/>
      <bottom/>
      <diagonal/>
    </border>
    <border>
      <left style="thin">
        <color theme="3"/>
      </left>
      <right style="thin">
        <color theme="3"/>
      </right>
      <top style="thin">
        <color theme="3"/>
      </top>
      <bottom style="thin">
        <color theme="3"/>
      </bottom>
      <diagonal/>
    </border>
    <border>
      <left/>
      <right/>
      <top style="thin">
        <color theme="3"/>
      </top>
      <bottom style="thin">
        <color theme="3"/>
      </bottom>
      <diagonal/>
    </border>
    <border>
      <left style="thin">
        <color theme="3"/>
      </left>
      <right/>
      <top style="thin">
        <color theme="3"/>
      </top>
      <bottom style="thin">
        <color theme="3"/>
      </bottom>
      <diagonal/>
    </border>
    <border>
      <left style="thin">
        <color auto="1"/>
      </left>
      <right/>
      <top style="thin">
        <color theme="3"/>
      </top>
      <bottom style="thin">
        <color theme="3"/>
      </bottom>
      <diagonal/>
    </border>
    <border>
      <left/>
      <right style="thin">
        <color auto="1"/>
      </right>
      <top style="thin">
        <color theme="3"/>
      </top>
      <bottom style="thin">
        <color theme="3"/>
      </bottom>
      <diagonal/>
    </border>
    <border>
      <left style="thin">
        <color theme="1"/>
      </left>
      <right/>
      <top style="thin">
        <color theme="1"/>
      </top>
      <bottom style="thin">
        <color theme="1"/>
      </bottom>
      <diagonal/>
    </border>
    <border>
      <left style="thin">
        <color auto="1"/>
      </left>
      <right style="thin">
        <color auto="1"/>
      </right>
      <top style="thin">
        <color theme="1"/>
      </top>
      <bottom style="thin">
        <color theme="1"/>
      </bottom>
      <diagonal/>
    </border>
    <border>
      <left/>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3"/>
      </left>
      <right style="thin">
        <color theme="3"/>
      </right>
      <top/>
      <bottom style="thin">
        <color theme="4" tint="-0.499984740745262"/>
      </bottom>
      <diagonal/>
    </border>
    <border>
      <left/>
      <right/>
      <top/>
      <bottom style="thin">
        <color theme="4" tint="-0.499984740745262"/>
      </bottom>
      <diagonal/>
    </border>
    <border>
      <left style="thin">
        <color theme="3"/>
      </left>
      <right/>
      <top/>
      <bottom style="thin">
        <color theme="4" tint="-0.499984740745262"/>
      </bottom>
      <diagonal/>
    </border>
    <border>
      <left/>
      <right style="thin">
        <color auto="1"/>
      </right>
      <top/>
      <bottom style="thin">
        <color theme="4" tint="-0.499984740745262"/>
      </bottom>
      <diagonal/>
    </border>
    <border>
      <left/>
      <right/>
      <top style="thin">
        <color auto="1"/>
      </top>
      <bottom/>
      <diagonal/>
    </border>
    <border>
      <left style="thin">
        <color theme="3"/>
      </left>
      <right/>
      <top style="thin">
        <color theme="3"/>
      </top>
      <bottom style="thin">
        <color theme="4" tint="-0.499984740745262"/>
      </bottom>
      <diagonal/>
    </border>
    <border>
      <left style="thin">
        <color theme="3"/>
      </left>
      <right style="thin">
        <color theme="3"/>
      </right>
      <top style="thin">
        <color theme="3"/>
      </top>
      <bottom style="thin">
        <color theme="4" tint="-0.499984740745262"/>
      </bottom>
      <diagonal/>
    </border>
    <border>
      <left/>
      <right/>
      <top style="thin">
        <color theme="3"/>
      </top>
      <bottom style="thin">
        <color theme="4" tint="-0.499984740745262"/>
      </bottom>
      <diagonal/>
    </border>
    <border>
      <left/>
      <right style="thin">
        <color theme="3"/>
      </right>
      <top style="thin">
        <color theme="3"/>
      </top>
      <bottom style="thin">
        <color theme="3"/>
      </bottom>
      <diagonal/>
    </border>
    <border>
      <left/>
      <right style="thin">
        <color theme="3"/>
      </right>
      <top/>
      <bottom/>
      <diagonal/>
    </border>
    <border>
      <left/>
      <right style="thin">
        <color theme="3"/>
      </right>
      <top style="thin">
        <color theme="3"/>
      </top>
      <bottom style="thin">
        <color theme="4" tint="-0.499984740745262"/>
      </bottom>
      <diagonal/>
    </border>
    <border>
      <left style="thin">
        <color indexed="64"/>
      </left>
      <right style="thin">
        <color indexed="64"/>
      </right>
      <top/>
      <bottom style="double">
        <color indexed="64"/>
      </bottom>
      <diagonal/>
    </border>
    <border>
      <left/>
      <right/>
      <top/>
      <bottom style="thick">
        <color theme="4" tint="0.499984740745262"/>
      </bottom>
      <diagonal/>
    </border>
    <border>
      <left/>
      <right/>
      <top/>
      <bottom style="medium">
        <color theme="4" tint="0.3999755851924192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ouble">
        <color auto="1"/>
      </top>
      <bottom/>
      <diagonal/>
    </border>
    <border>
      <left/>
      <right/>
      <top style="double">
        <color auto="1"/>
      </top>
      <bottom style="thin">
        <color auto="1"/>
      </bottom>
      <diagonal/>
    </border>
    <border>
      <left/>
      <right/>
      <top/>
      <bottom style="double">
        <color indexed="64"/>
      </bottom>
      <diagonal/>
    </border>
    <border>
      <left/>
      <right/>
      <top/>
      <bottom style="thick">
        <color theme="4"/>
      </bottom>
      <diagonal/>
    </border>
    <border>
      <left style="thin">
        <color theme="4"/>
      </left>
      <right/>
      <top style="thin">
        <color theme="4"/>
      </top>
      <bottom style="thin">
        <color theme="4"/>
      </bottom>
      <diagonal/>
    </border>
    <border>
      <left/>
      <right/>
      <top style="thick">
        <color theme="4"/>
      </top>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rgb="FF5B9BD5"/>
      </bottom>
      <diagonal/>
    </border>
  </borders>
  <cellStyleXfs count="11">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9" fillId="0" borderId="76" applyNumberFormat="0" applyFill="0" applyAlignment="0" applyProtection="0"/>
    <xf numFmtId="0" fontId="20" fillId="0" borderId="77" applyNumberFormat="0" applyFill="0" applyAlignment="0" applyProtection="0"/>
    <xf numFmtId="0" fontId="28" fillId="0" borderId="0"/>
    <xf numFmtId="0" fontId="39" fillId="0" borderId="85" applyNumberFormat="0" applyFill="0" applyAlignment="0" applyProtection="0"/>
    <xf numFmtId="0" fontId="28" fillId="0" borderId="0"/>
    <xf numFmtId="0" fontId="43" fillId="0" borderId="0" applyNumberFormat="0" applyFill="0" applyAlignment="0" applyProtection="0"/>
    <xf numFmtId="0" fontId="44" fillId="0" borderId="0"/>
  </cellStyleXfs>
  <cellXfs count="397">
    <xf numFmtId="0" fontId="0" fillId="0" borderId="0" xfId="0"/>
    <xf numFmtId="0" fontId="2" fillId="0" borderId="0" xfId="0" applyFont="1"/>
    <xf numFmtId="0" fontId="5" fillId="0" borderId="0" xfId="2"/>
    <xf numFmtId="0" fontId="6" fillId="0" borderId="0" xfId="0" applyFont="1"/>
    <xf numFmtId="0" fontId="2" fillId="0" borderId="0" xfId="0" applyFont="1" applyAlignment="1">
      <alignment horizontal="right"/>
    </xf>
    <xf numFmtId="0" fontId="0" fillId="0" borderId="1" xfId="0" applyBorder="1" applyAlignment="1">
      <alignment horizontal="right"/>
    </xf>
    <xf numFmtId="164" fontId="0" fillId="0" borderId="2" xfId="1" applyNumberFormat="1" applyFont="1" applyBorder="1" applyAlignment="1">
      <alignment horizontal="right"/>
    </xf>
    <xf numFmtId="164" fontId="0" fillId="0" borderId="2" xfId="1" quotePrefix="1" applyNumberFormat="1" applyFont="1" applyBorder="1" applyAlignment="1">
      <alignment horizontal="right"/>
    </xf>
    <xf numFmtId="0" fontId="2" fillId="0" borderId="1" xfId="0" applyFont="1" applyBorder="1" applyAlignment="1">
      <alignment horizontal="right"/>
    </xf>
    <xf numFmtId="9" fontId="2" fillId="0" borderId="2" xfId="0" applyNumberFormat="1" applyFont="1" applyBorder="1" applyAlignment="1">
      <alignment horizontal="right"/>
    </xf>
    <xf numFmtId="0" fontId="0" fillId="0" borderId="0" xfId="0" applyAlignment="1">
      <alignment wrapText="1"/>
    </xf>
    <xf numFmtId="0" fontId="3" fillId="2" borderId="0" xfId="0" applyFont="1" applyFill="1"/>
    <xf numFmtId="0" fontId="3" fillId="2" borderId="1" xfId="0" applyFont="1" applyFill="1" applyBorder="1" applyAlignment="1">
      <alignment horizontal="right" wrapText="1"/>
    </xf>
    <xf numFmtId="0" fontId="3" fillId="2" borderId="2" xfId="0" applyFont="1" applyFill="1" applyBorder="1" applyAlignment="1">
      <alignment horizontal="right" wrapText="1"/>
    </xf>
    <xf numFmtId="0" fontId="4" fillId="2" borderId="0" xfId="0" applyFont="1" applyFill="1" applyAlignment="1">
      <alignment horizontal="right"/>
    </xf>
    <xf numFmtId="0" fontId="3" fillId="2" borderId="0" xfId="0" applyFont="1" applyFill="1" applyAlignment="1">
      <alignment horizontal="right"/>
    </xf>
    <xf numFmtId="164" fontId="0" fillId="0" borderId="0" xfId="1" applyNumberFormat="1" applyFont="1"/>
    <xf numFmtId="164" fontId="0" fillId="0" borderId="0" xfId="1" applyNumberFormat="1" applyFont="1" applyFill="1"/>
    <xf numFmtId="0" fontId="3" fillId="3" borderId="0" xfId="0" applyFont="1" applyFill="1"/>
    <xf numFmtId="0" fontId="3" fillId="3" borderId="0" xfId="0" applyFont="1" applyFill="1" applyAlignment="1">
      <alignment horizontal="right"/>
    </xf>
    <xf numFmtId="0" fontId="4" fillId="3" borderId="3" xfId="0" applyFont="1" applyFill="1" applyBorder="1" applyAlignment="1">
      <alignment horizontal="right"/>
    </xf>
    <xf numFmtId="0" fontId="0" fillId="0" borderId="3" xfId="0" applyBorder="1"/>
    <xf numFmtId="0" fontId="0" fillId="0" borderId="4" xfId="0" applyBorder="1"/>
    <xf numFmtId="0" fontId="4" fillId="3" borderId="3" xfId="0" applyFont="1" applyFill="1" applyBorder="1"/>
    <xf numFmtId="0" fontId="2" fillId="2" borderId="4" xfId="0" applyFont="1" applyFill="1" applyBorder="1"/>
    <xf numFmtId="0" fontId="7" fillId="0" borderId="0" xfId="0" applyFont="1" applyAlignment="1">
      <alignment vertical="center"/>
    </xf>
    <xf numFmtId="0" fontId="7" fillId="0" borderId="0" xfId="0" applyFont="1"/>
    <xf numFmtId="0" fontId="0" fillId="0" borderId="0" xfId="0" applyAlignment="1">
      <alignment horizontal="right"/>
    </xf>
    <xf numFmtId="0" fontId="4" fillId="3" borderId="5" xfId="0" applyFont="1" applyFill="1" applyBorder="1"/>
    <xf numFmtId="0" fontId="0" fillId="0" borderId="5" xfId="0" applyBorder="1"/>
    <xf numFmtId="0" fontId="0" fillId="0" borderId="3" xfId="0" applyBorder="1" applyAlignment="1">
      <alignment horizontal="right"/>
    </xf>
    <xf numFmtId="0" fontId="2" fillId="2" borderId="5" xfId="0" applyFont="1" applyFill="1" applyBorder="1"/>
    <xf numFmtId="0" fontId="2" fillId="2" borderId="3" xfId="0" applyFont="1" applyFill="1" applyBorder="1" applyAlignment="1">
      <alignment horizontal="right"/>
    </xf>
    <xf numFmtId="0" fontId="0" fillId="0" borderId="6" xfId="0" applyBorder="1"/>
    <xf numFmtId="0" fontId="4" fillId="3" borderId="3" xfId="0" applyFont="1" applyFill="1" applyBorder="1" applyAlignment="1">
      <alignment horizontal="right" wrapText="1"/>
    </xf>
    <xf numFmtId="0" fontId="8" fillId="0" borderId="0" xfId="0" applyFont="1" applyAlignment="1">
      <alignment horizontal="right"/>
    </xf>
    <xf numFmtId="0" fontId="9" fillId="0" borderId="0" xfId="0" applyFont="1"/>
    <xf numFmtId="0" fontId="10" fillId="0" borderId="0" xfId="0" applyFont="1"/>
    <xf numFmtId="0" fontId="2" fillId="2" borderId="4" xfId="0" applyFont="1" applyFill="1" applyBorder="1" applyAlignment="1">
      <alignment horizontal="right"/>
    </xf>
    <xf numFmtId="0" fontId="11" fillId="0" borderId="0" xfId="0" applyFont="1"/>
    <xf numFmtId="0" fontId="0" fillId="0" borderId="4" xfId="0" applyBorder="1" applyAlignment="1">
      <alignment horizontal="right"/>
    </xf>
    <xf numFmtId="0" fontId="0" fillId="0" borderId="8" xfId="0" applyBorder="1"/>
    <xf numFmtId="0" fontId="0" fillId="0" borderId="8" xfId="0" applyBorder="1" applyAlignment="1">
      <alignment horizontal="right"/>
    </xf>
    <xf numFmtId="0" fontId="0" fillId="0" borderId="7" xfId="0" applyBorder="1"/>
    <xf numFmtId="0" fontId="0" fillId="0" borderId="7" xfId="0" applyBorder="1" applyAlignment="1">
      <alignment horizontal="right"/>
    </xf>
    <xf numFmtId="0" fontId="4" fillId="3" borderId="9" xfId="0" applyFont="1" applyFill="1" applyBorder="1" applyAlignment="1">
      <alignment horizontal="right" wrapText="1"/>
    </xf>
    <xf numFmtId="0" fontId="4" fillId="3" borderId="4" xfId="0" applyFont="1" applyFill="1" applyBorder="1" applyAlignment="1">
      <alignment horizontal="right"/>
    </xf>
    <xf numFmtId="0" fontId="4" fillId="0" borderId="0" xfId="0" applyFont="1"/>
    <xf numFmtId="0" fontId="3" fillId="0" borderId="3" xfId="0" applyFont="1" applyBorder="1"/>
    <xf numFmtId="0" fontId="4" fillId="4" borderId="4" xfId="0" applyFont="1" applyFill="1" applyBorder="1"/>
    <xf numFmtId="0" fontId="3" fillId="4" borderId="4" xfId="0" applyFont="1" applyFill="1" applyBorder="1"/>
    <xf numFmtId="0" fontId="4" fillId="5" borderId="4" xfId="0" applyFont="1" applyFill="1" applyBorder="1"/>
    <xf numFmtId="0" fontId="2" fillId="5" borderId="4" xfId="0" applyFont="1" applyFill="1" applyBorder="1"/>
    <xf numFmtId="0" fontId="0" fillId="0" borderId="0" xfId="0" applyAlignment="1">
      <alignment vertical="top"/>
    </xf>
    <xf numFmtId="0" fontId="4" fillId="3" borderId="3" xfId="0" applyFont="1" applyFill="1" applyBorder="1" applyAlignment="1">
      <alignment horizontal="left" vertical="top" wrapText="1"/>
    </xf>
    <xf numFmtId="164" fontId="0" fillId="0" borderId="2" xfId="1" applyNumberFormat="1" applyFont="1" applyFill="1" applyBorder="1" applyAlignment="1">
      <alignment horizontal="right"/>
    </xf>
    <xf numFmtId="0" fontId="0" fillId="6" borderId="0" xfId="0" applyFill="1"/>
    <xf numFmtId="0" fontId="0" fillId="3" borderId="0" xfId="0" applyFill="1"/>
    <xf numFmtId="0" fontId="12" fillId="7" borderId="0" xfId="0" applyFont="1" applyFill="1"/>
    <xf numFmtId="0" fontId="0" fillId="6" borderId="0" xfId="0" applyFill="1" applyAlignment="1">
      <alignment horizontal="right"/>
    </xf>
    <xf numFmtId="0" fontId="2" fillId="6" borderId="0" xfId="0" applyFont="1" applyFill="1"/>
    <xf numFmtId="0" fontId="2" fillId="6" borderId="0" xfId="0" applyFont="1" applyFill="1" applyAlignment="1">
      <alignment horizontal="right"/>
    </xf>
    <xf numFmtId="0" fontId="9" fillId="0" borderId="0" xfId="0" applyFont="1" applyAlignment="1">
      <alignment horizontal="right"/>
    </xf>
    <xf numFmtId="0" fontId="0" fillId="0" borderId="0" xfId="0" applyAlignment="1">
      <alignment vertical="center"/>
    </xf>
    <xf numFmtId="0" fontId="12" fillId="7" borderId="0" xfId="0" applyFont="1" applyFill="1" applyAlignment="1">
      <alignment horizontal="right"/>
    </xf>
    <xf numFmtId="0" fontId="0" fillId="0" borderId="0" xfId="0" applyAlignment="1">
      <alignment horizontal="left" vertical="center" indent="4"/>
    </xf>
    <xf numFmtId="0" fontId="0" fillId="6" borderId="0" xfId="0" applyFill="1" applyAlignment="1">
      <alignment vertical="center"/>
    </xf>
    <xf numFmtId="0" fontId="14" fillId="8" borderId="10" xfId="0" applyFont="1" applyFill="1" applyBorder="1"/>
    <xf numFmtId="0" fontId="0" fillId="6" borderId="11" xfId="0" applyFill="1" applyBorder="1"/>
    <xf numFmtId="0" fontId="14" fillId="8" borderId="11" xfId="0" applyFont="1" applyFill="1" applyBorder="1"/>
    <xf numFmtId="0" fontId="2" fillId="0" borderId="12" xfId="0" applyFont="1" applyBorder="1"/>
    <xf numFmtId="0" fontId="0" fillId="6" borderId="15" xfId="0" applyFill="1" applyBorder="1"/>
    <xf numFmtId="0" fontId="14" fillId="8" borderId="16" xfId="0" applyFont="1" applyFill="1" applyBorder="1"/>
    <xf numFmtId="0" fontId="0" fillId="6" borderId="17" xfId="0" applyFill="1" applyBorder="1"/>
    <xf numFmtId="0" fontId="0" fillId="6" borderId="18" xfId="0" applyFill="1" applyBorder="1"/>
    <xf numFmtId="0" fontId="0" fillId="6" borderId="19" xfId="0" applyFill="1" applyBorder="1"/>
    <xf numFmtId="0" fontId="0" fillId="6" borderId="20" xfId="0" applyFill="1" applyBorder="1"/>
    <xf numFmtId="0" fontId="15" fillId="0" borderId="22" xfId="0" applyFont="1" applyBorder="1" applyAlignment="1">
      <alignment vertical="center" wrapText="1"/>
    </xf>
    <xf numFmtId="0" fontId="15" fillId="0" borderId="24" xfId="0" applyFont="1" applyBorder="1" applyAlignment="1">
      <alignment vertical="center" wrapText="1"/>
    </xf>
    <xf numFmtId="0" fontId="15" fillId="0" borderId="27" xfId="0" applyFont="1" applyBorder="1" applyAlignment="1">
      <alignment vertical="center" wrapText="1"/>
    </xf>
    <xf numFmtId="0" fontId="15" fillId="0" borderId="28" xfId="0" applyFont="1" applyBorder="1" applyAlignment="1">
      <alignment vertical="center" wrapText="1"/>
    </xf>
    <xf numFmtId="0" fontId="16" fillId="9" borderId="25" xfId="0" applyFont="1" applyFill="1" applyBorder="1" applyAlignment="1">
      <alignment horizontal="center" vertical="center" wrapText="1"/>
    </xf>
    <xf numFmtId="0" fontId="16" fillId="9" borderId="26"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2" fillId="0" borderId="0" xfId="0" applyFont="1" applyAlignment="1">
      <alignment vertical="center"/>
    </xf>
    <xf numFmtId="0" fontId="14" fillId="8" borderId="11" xfId="0" applyFont="1" applyFill="1" applyBorder="1" applyAlignment="1">
      <alignment horizontal="right"/>
    </xf>
    <xf numFmtId="0" fontId="14" fillId="8" borderId="29" xfId="0" applyFont="1" applyFill="1" applyBorder="1" applyAlignment="1">
      <alignment horizontal="right"/>
    </xf>
    <xf numFmtId="0" fontId="0" fillId="10" borderId="10" xfId="0" applyFill="1" applyBorder="1"/>
    <xf numFmtId="0" fontId="14" fillId="8" borderId="30" xfId="0" applyFont="1" applyFill="1" applyBorder="1"/>
    <xf numFmtId="0" fontId="14" fillId="8" borderId="30" xfId="0" applyFont="1" applyFill="1" applyBorder="1" applyAlignment="1">
      <alignment horizontal="right"/>
    </xf>
    <xf numFmtId="0" fontId="14" fillId="8" borderId="31" xfId="0" applyFont="1" applyFill="1" applyBorder="1" applyAlignment="1">
      <alignment horizontal="right"/>
    </xf>
    <xf numFmtId="0" fontId="0" fillId="6" borderId="10" xfId="0" applyFill="1" applyBorder="1"/>
    <xf numFmtId="0" fontId="0" fillId="6" borderId="11" xfId="0" applyFill="1" applyBorder="1" applyAlignment="1">
      <alignment horizontal="right"/>
    </xf>
    <xf numFmtId="0" fontId="0" fillId="6" borderId="29" xfId="0" applyFill="1" applyBorder="1" applyAlignment="1">
      <alignment horizontal="right"/>
    </xf>
    <xf numFmtId="0" fontId="12" fillId="7" borderId="10" xfId="0" applyFont="1" applyFill="1" applyBorder="1"/>
    <xf numFmtId="0" fontId="12" fillId="7" borderId="11" xfId="0" applyFont="1" applyFill="1" applyBorder="1" applyAlignment="1">
      <alignment horizontal="right"/>
    </xf>
    <xf numFmtId="0" fontId="12" fillId="7" borderId="29" xfId="0" applyFont="1" applyFill="1" applyBorder="1" applyAlignment="1">
      <alignment horizontal="right"/>
    </xf>
    <xf numFmtId="0" fontId="0" fillId="6" borderId="0" xfId="0" applyFill="1" applyAlignment="1">
      <alignment wrapText="1"/>
    </xf>
    <xf numFmtId="0" fontId="2" fillId="0" borderId="32" xfId="0" applyFont="1" applyBorder="1" applyAlignment="1">
      <alignment horizontal="right"/>
    </xf>
    <xf numFmtId="0" fontId="0" fillId="6" borderId="32" xfId="0" applyFill="1" applyBorder="1" applyAlignment="1">
      <alignment horizontal="right"/>
    </xf>
    <xf numFmtId="0" fontId="12" fillId="7" borderId="32" xfId="0" applyFont="1" applyFill="1" applyBorder="1" applyAlignment="1">
      <alignment horizontal="right"/>
    </xf>
    <xf numFmtId="0" fontId="14" fillId="8" borderId="33" xfId="0" applyFont="1" applyFill="1" applyBorder="1" applyAlignment="1">
      <alignment horizontal="right"/>
    </xf>
    <xf numFmtId="0" fontId="0" fillId="6" borderId="33" xfId="0" applyFill="1" applyBorder="1" applyAlignment="1">
      <alignment horizontal="right"/>
    </xf>
    <xf numFmtId="0" fontId="12" fillId="7" borderId="33" xfId="0" applyFont="1" applyFill="1" applyBorder="1" applyAlignment="1">
      <alignment horizontal="right"/>
    </xf>
    <xf numFmtId="0" fontId="14" fillId="8" borderId="34" xfId="0" applyFont="1" applyFill="1" applyBorder="1" applyAlignment="1">
      <alignment horizontal="right"/>
    </xf>
    <xf numFmtId="0" fontId="0" fillId="0" borderId="10" xfId="0" applyBorder="1" applyAlignment="1">
      <alignment wrapText="1"/>
    </xf>
    <xf numFmtId="9" fontId="12" fillId="7" borderId="10" xfId="1" applyFont="1" applyFill="1" applyBorder="1"/>
    <xf numFmtId="0" fontId="0" fillId="6" borderId="35" xfId="0" applyFill="1" applyBorder="1"/>
    <xf numFmtId="0" fontId="0" fillId="6" borderId="36" xfId="0" applyFill="1" applyBorder="1" applyAlignment="1">
      <alignment horizontal="right"/>
    </xf>
    <xf numFmtId="0" fontId="0" fillId="6" borderId="38" xfId="0" applyFill="1" applyBorder="1" applyAlignment="1">
      <alignment horizontal="right"/>
    </xf>
    <xf numFmtId="0" fontId="0" fillId="6" borderId="37" xfId="0" applyFill="1" applyBorder="1" applyAlignment="1">
      <alignment horizontal="right"/>
    </xf>
    <xf numFmtId="0" fontId="2" fillId="0" borderId="39" xfId="0" applyFont="1" applyBorder="1"/>
    <xf numFmtId="0" fontId="0" fillId="0" borderId="40" xfId="0" applyBorder="1" applyAlignment="1">
      <alignment horizontal="right"/>
    </xf>
    <xf numFmtId="0" fontId="0" fillId="0" borderId="41" xfId="0" applyBorder="1" applyAlignment="1">
      <alignment horizontal="right"/>
    </xf>
    <xf numFmtId="0" fontId="0" fillId="0" borderId="42" xfId="0" applyBorder="1" applyAlignment="1">
      <alignment horizontal="right"/>
    </xf>
    <xf numFmtId="0" fontId="0" fillId="2" borderId="43" xfId="0" applyFill="1" applyBorder="1"/>
    <xf numFmtId="0" fontId="0" fillId="2" borderId="44" xfId="0" applyFill="1" applyBorder="1"/>
    <xf numFmtId="0" fontId="0" fillId="2" borderId="45" xfId="0" applyFill="1" applyBorder="1" applyAlignment="1">
      <alignment horizontal="right"/>
    </xf>
    <xf numFmtId="0" fontId="0" fillId="2" borderId="44" xfId="0" applyFill="1" applyBorder="1" applyAlignment="1">
      <alignment horizontal="right"/>
    </xf>
    <xf numFmtId="0" fontId="0" fillId="2" borderId="46" xfId="0" applyFill="1" applyBorder="1" applyAlignment="1">
      <alignment horizontal="right"/>
    </xf>
    <xf numFmtId="0" fontId="0" fillId="2" borderId="47" xfId="0" applyFill="1" applyBorder="1" applyAlignment="1">
      <alignment horizontal="right"/>
    </xf>
    <xf numFmtId="1" fontId="0" fillId="0" borderId="0" xfId="0" quotePrefix="1" applyNumberFormat="1" applyAlignment="1">
      <alignment horizontal="right"/>
    </xf>
    <xf numFmtId="0" fontId="0" fillId="0" borderId="61" xfId="0" applyBorder="1"/>
    <xf numFmtId="0" fontId="0" fillId="0" borderId="42" xfId="0" applyBorder="1"/>
    <xf numFmtId="1" fontId="0" fillId="0" borderId="0" xfId="0" applyNumberFormat="1"/>
    <xf numFmtId="1" fontId="0" fillId="0" borderId="42" xfId="0" applyNumberFormat="1" applyBorder="1"/>
    <xf numFmtId="1" fontId="0" fillId="0" borderId="58" xfId="0" quotePrefix="1" applyNumberFormat="1" applyBorder="1" applyAlignment="1">
      <alignment horizontal="right"/>
    </xf>
    <xf numFmtId="0" fontId="0" fillId="0" borderId="62" xfId="0" applyBorder="1"/>
    <xf numFmtId="0" fontId="0" fillId="0" borderId="58" xfId="0" applyBorder="1"/>
    <xf numFmtId="0" fontId="0" fillId="0" borderId="59" xfId="0" applyBorder="1"/>
    <xf numFmtId="0" fontId="0" fillId="0" borderId="54" xfId="0" applyBorder="1"/>
    <xf numFmtId="0" fontId="0" fillId="0" borderId="56" xfId="0" applyBorder="1"/>
    <xf numFmtId="0" fontId="0" fillId="0" borderId="55" xfId="0" applyBorder="1"/>
    <xf numFmtId="3" fontId="3" fillId="0" borderId="0" xfId="0" applyNumberFormat="1" applyFont="1"/>
    <xf numFmtId="3" fontId="5" fillId="0" borderId="0" xfId="3" applyNumberFormat="1"/>
    <xf numFmtId="0" fontId="0" fillId="0" borderId="0" xfId="0" quotePrefix="1"/>
    <xf numFmtId="1" fontId="0" fillId="0" borderId="0" xfId="0" applyNumberFormat="1" applyAlignment="1">
      <alignment horizontal="right"/>
    </xf>
    <xf numFmtId="1" fontId="0" fillId="0" borderId="61" xfId="0" applyNumberFormat="1" applyBorder="1"/>
    <xf numFmtId="1" fontId="0" fillId="0" borderId="55" xfId="0" applyNumberFormat="1" applyBorder="1" applyAlignment="1">
      <alignment horizontal="right"/>
    </xf>
    <xf numFmtId="1" fontId="0" fillId="0" borderId="54" xfId="0" applyNumberFormat="1" applyBorder="1"/>
    <xf numFmtId="1" fontId="0" fillId="0" borderId="55" xfId="0" applyNumberFormat="1" applyBorder="1"/>
    <xf numFmtId="1" fontId="0" fillId="0" borderId="56" xfId="0" applyNumberFormat="1" applyBorder="1"/>
    <xf numFmtId="0" fontId="0" fillId="2" borderId="53" xfId="0" applyFill="1" applyBorder="1"/>
    <xf numFmtId="0" fontId="0" fillId="2" borderId="57" xfId="0" applyFill="1" applyBorder="1"/>
    <xf numFmtId="0" fontId="0" fillId="2" borderId="60" xfId="0" applyFill="1" applyBorder="1"/>
    <xf numFmtId="0" fontId="0" fillId="2" borderId="63" xfId="0" applyFill="1" applyBorder="1"/>
    <xf numFmtId="0" fontId="0" fillId="2" borderId="54" xfId="0" applyFill="1" applyBorder="1" applyAlignment="1">
      <alignment horizontal="centerContinuous"/>
    </xf>
    <xf numFmtId="0" fontId="0" fillId="2" borderId="55" xfId="0" applyFill="1" applyBorder="1" applyAlignment="1">
      <alignment horizontal="centerContinuous"/>
    </xf>
    <xf numFmtId="0" fontId="0" fillId="2" borderId="56" xfId="0" applyFill="1" applyBorder="1" applyAlignment="1">
      <alignment horizontal="centerContinuous"/>
    </xf>
    <xf numFmtId="0" fontId="0" fillId="2" borderId="58" xfId="0" applyFill="1" applyBorder="1" applyAlignment="1">
      <alignment horizontal="center" textRotation="90" wrapText="1"/>
    </xf>
    <xf numFmtId="0" fontId="0" fillId="2" borderId="59" xfId="0" applyFill="1" applyBorder="1" applyAlignment="1">
      <alignment horizontal="center" textRotation="90" wrapText="1"/>
    </xf>
    <xf numFmtId="0" fontId="0" fillId="2" borderId="55" xfId="0" applyFill="1" applyBorder="1" applyAlignment="1">
      <alignment horizontal="center" textRotation="90" wrapText="1"/>
    </xf>
    <xf numFmtId="0" fontId="0" fillId="2" borderId="56" xfId="0" applyFill="1" applyBorder="1" applyAlignment="1">
      <alignment horizontal="center" textRotation="90" wrapText="1"/>
    </xf>
    <xf numFmtId="0" fontId="0" fillId="2" borderId="58" xfId="0" applyFill="1" applyBorder="1" applyAlignment="1">
      <alignment horizontal="center"/>
    </xf>
    <xf numFmtId="0" fontId="0" fillId="2" borderId="59" xfId="0" applyFill="1" applyBorder="1" applyAlignment="1">
      <alignment horizontal="center"/>
    </xf>
    <xf numFmtId="0" fontId="0" fillId="2" borderId="55" xfId="0" applyFill="1" applyBorder="1" applyAlignment="1">
      <alignment horizontal="center"/>
    </xf>
    <xf numFmtId="0" fontId="0" fillId="2" borderId="56" xfId="0" applyFill="1" applyBorder="1" applyAlignment="1">
      <alignment horizontal="center"/>
    </xf>
    <xf numFmtId="0" fontId="2" fillId="2" borderId="64" xfId="0" applyFont="1" applyFill="1" applyBorder="1"/>
    <xf numFmtId="0" fontId="2" fillId="2" borderId="65" xfId="0" applyFont="1" applyFill="1" applyBorder="1"/>
    <xf numFmtId="0" fontId="2" fillId="2" borderId="66" xfId="0" applyFont="1" applyFill="1" applyBorder="1" applyAlignment="1">
      <alignment horizontal="right"/>
    </xf>
    <xf numFmtId="0" fontId="2" fillId="2" borderId="65" xfId="0" applyFont="1" applyFill="1" applyBorder="1" applyAlignment="1">
      <alignment horizontal="right"/>
    </xf>
    <xf numFmtId="0" fontId="2" fillId="2" borderId="67" xfId="0" applyFont="1" applyFill="1" applyBorder="1" applyAlignment="1">
      <alignment horizontal="right"/>
    </xf>
    <xf numFmtId="0" fontId="10" fillId="2" borderId="12" xfId="0" applyFont="1" applyFill="1" applyBorder="1"/>
    <xf numFmtId="0" fontId="0" fillId="2" borderId="61" xfId="0" applyFill="1" applyBorder="1" applyAlignment="1">
      <alignment horizontal="right"/>
    </xf>
    <xf numFmtId="0" fontId="0" fillId="2" borderId="68" xfId="0" applyFill="1" applyBorder="1" applyAlignment="1">
      <alignment horizontal="center"/>
    </xf>
    <xf numFmtId="0" fontId="2" fillId="2" borderId="68" xfId="0" applyFont="1" applyFill="1" applyBorder="1" applyAlignment="1">
      <alignment horizontal="center"/>
    </xf>
    <xf numFmtId="0" fontId="2" fillId="2" borderId="12" xfId="0" applyFont="1" applyFill="1" applyBorder="1" applyAlignment="1">
      <alignment horizontal="center"/>
    </xf>
    <xf numFmtId="0" fontId="2" fillId="2" borderId="61" xfId="0" applyFont="1" applyFill="1" applyBorder="1" applyAlignment="1">
      <alignment horizontal="center"/>
    </xf>
    <xf numFmtId="0" fontId="2" fillId="2" borderId="68" xfId="0" applyFont="1" applyFill="1" applyBorder="1" applyAlignment="1">
      <alignment horizontal="right"/>
    </xf>
    <xf numFmtId="0" fontId="10" fillId="2" borderId="48" xfId="0" applyFont="1" applyFill="1" applyBorder="1"/>
    <xf numFmtId="0" fontId="10" fillId="2" borderId="49" xfId="0" applyFont="1" applyFill="1" applyBorder="1"/>
    <xf numFmtId="0" fontId="10" fillId="2" borderId="50" xfId="0" applyFont="1" applyFill="1" applyBorder="1"/>
    <xf numFmtId="0" fontId="10" fillId="2" borderId="51" xfId="0" applyFont="1" applyFill="1" applyBorder="1"/>
    <xf numFmtId="0" fontId="10" fillId="2" borderId="52" xfId="0" applyFont="1" applyFill="1" applyBorder="1"/>
    <xf numFmtId="0" fontId="2" fillId="2" borderId="63" xfId="0" applyFont="1" applyFill="1" applyBorder="1"/>
    <xf numFmtId="0" fontId="2" fillId="2" borderId="63" xfId="0" applyFont="1" applyFill="1" applyBorder="1" applyAlignment="1">
      <alignment horizontal="right"/>
    </xf>
    <xf numFmtId="0" fontId="0" fillId="0" borderId="60" xfId="0" applyBorder="1"/>
    <xf numFmtId="0" fontId="0" fillId="0" borderId="60" xfId="0" applyBorder="1" applyAlignment="1">
      <alignment wrapText="1"/>
    </xf>
    <xf numFmtId="0" fontId="0" fillId="0" borderId="60" xfId="0" applyBorder="1" applyAlignment="1">
      <alignment horizontal="right" vertical="center"/>
    </xf>
    <xf numFmtId="0" fontId="0" fillId="0" borderId="60" xfId="0" applyBorder="1" applyAlignment="1">
      <alignment vertical="center"/>
    </xf>
    <xf numFmtId="0" fontId="2" fillId="0" borderId="39" xfId="0" applyFont="1" applyBorder="1" applyAlignment="1">
      <alignment horizontal="left"/>
    </xf>
    <xf numFmtId="0" fontId="2" fillId="2" borderId="70" xfId="0" applyFont="1" applyFill="1" applyBorder="1" applyAlignment="1">
      <alignment horizontal="left"/>
    </xf>
    <xf numFmtId="0" fontId="2" fillId="2" borderId="71" xfId="0" applyFont="1" applyFill="1" applyBorder="1"/>
    <xf numFmtId="0" fontId="2" fillId="2" borderId="69" xfId="0" applyFont="1" applyFill="1" applyBorder="1" applyAlignment="1">
      <alignment horizontal="right"/>
    </xf>
    <xf numFmtId="0" fontId="2" fillId="0" borderId="43" xfId="0" applyFont="1" applyBorder="1" applyAlignment="1">
      <alignment horizontal="left"/>
    </xf>
    <xf numFmtId="0" fontId="2" fillId="0" borderId="44" xfId="0" applyFont="1" applyBorder="1"/>
    <xf numFmtId="0" fontId="2" fillId="0" borderId="72" xfId="0" applyFont="1" applyBorder="1"/>
    <xf numFmtId="0" fontId="2" fillId="2" borderId="70" xfId="0" applyFont="1" applyFill="1" applyBorder="1" applyAlignment="1">
      <alignment horizontal="right"/>
    </xf>
    <xf numFmtId="0" fontId="2" fillId="0" borderId="73" xfId="0" applyFont="1" applyBorder="1"/>
    <xf numFmtId="0" fontId="2" fillId="2" borderId="74" xfId="0" applyFont="1" applyFill="1" applyBorder="1" applyAlignment="1">
      <alignment horizontal="right"/>
    </xf>
    <xf numFmtId="0" fontId="0" fillId="0" borderId="39" xfId="0" applyBorder="1" applyAlignment="1">
      <alignment horizontal="right"/>
    </xf>
    <xf numFmtId="3" fontId="2" fillId="0" borderId="72" xfId="0" applyNumberFormat="1" applyFont="1" applyBorder="1"/>
    <xf numFmtId="0" fontId="2" fillId="0" borderId="44" xfId="0" applyFont="1" applyBorder="1" applyAlignment="1">
      <alignment horizontal="right"/>
    </xf>
    <xf numFmtId="0" fontId="0" fillId="0" borderId="0" xfId="0" applyAlignment="1">
      <alignment horizontal="left"/>
    </xf>
    <xf numFmtId="0" fontId="2" fillId="2" borderId="71" xfId="0" applyFont="1" applyFill="1" applyBorder="1" applyAlignment="1">
      <alignment horizontal="right"/>
    </xf>
    <xf numFmtId="0" fontId="0" fillId="0" borderId="75" xfId="0" applyBorder="1"/>
    <xf numFmtId="0" fontId="2" fillId="0" borderId="60" xfId="0" applyFont="1" applyBorder="1"/>
    <xf numFmtId="3" fontId="0" fillId="0" borderId="60" xfId="0" applyNumberFormat="1" applyBorder="1"/>
    <xf numFmtId="3" fontId="0" fillId="0" borderId="60" xfId="0" applyNumberFormat="1" applyBorder="1" applyAlignment="1">
      <alignment horizontal="right" vertical="center"/>
    </xf>
    <xf numFmtId="3" fontId="0" fillId="0" borderId="60" xfId="0" applyNumberFormat="1" applyBorder="1" applyAlignment="1">
      <alignment vertical="center"/>
    </xf>
    <xf numFmtId="3" fontId="0" fillId="0" borderId="75" xfId="0" applyNumberFormat="1" applyBorder="1"/>
    <xf numFmtId="0" fontId="5" fillId="0" borderId="0" xfId="2" applyAlignment="1">
      <alignment vertical="center"/>
    </xf>
    <xf numFmtId="0" fontId="18" fillId="0" borderId="0" xfId="0" applyFont="1"/>
    <xf numFmtId="0" fontId="5" fillId="6" borderId="0" xfId="2" applyFill="1"/>
    <xf numFmtId="0" fontId="2" fillId="2" borderId="63" xfId="0" applyFont="1" applyFill="1" applyBorder="1" applyAlignment="1">
      <alignment horizontal="left"/>
    </xf>
    <xf numFmtId="0" fontId="21" fillId="0" borderId="0" xfId="5" applyFont="1" applyFill="1" applyBorder="1" applyAlignment="1">
      <alignment vertical="center"/>
    </xf>
    <xf numFmtId="0" fontId="21" fillId="0" borderId="0" xfId="5" applyFont="1" applyBorder="1"/>
    <xf numFmtId="0" fontId="21" fillId="0" borderId="0" xfId="4" applyFont="1" applyBorder="1"/>
    <xf numFmtId="0" fontId="21" fillId="0" borderId="0" xfId="5" applyFont="1" applyBorder="1" applyAlignment="1">
      <alignment vertical="center"/>
    </xf>
    <xf numFmtId="0" fontId="21" fillId="0" borderId="0" xfId="0" applyFont="1" applyAlignment="1">
      <alignment vertical="center"/>
    </xf>
    <xf numFmtId="0" fontId="3" fillId="0" borderId="0" xfId="0" applyFont="1"/>
    <xf numFmtId="0" fontId="3" fillId="0" borderId="0" xfId="0" applyFont="1" applyAlignment="1">
      <alignment vertical="center"/>
    </xf>
    <xf numFmtId="0" fontId="22" fillId="0" borderId="0" xfId="5" applyFont="1" applyBorder="1" applyAlignment="1">
      <alignment vertical="center"/>
    </xf>
    <xf numFmtId="0" fontId="0" fillId="0" borderId="53" xfId="0" applyBorder="1"/>
    <xf numFmtId="0" fontId="2" fillId="0" borderId="75" xfId="0" applyFont="1" applyBorder="1"/>
    <xf numFmtId="0" fontId="0" fillId="0" borderId="60" xfId="0" applyBorder="1" applyAlignment="1">
      <alignment horizontal="right"/>
    </xf>
    <xf numFmtId="0" fontId="0" fillId="0" borderId="75" xfId="0" applyBorder="1" applyAlignment="1">
      <alignment horizontal="right"/>
    </xf>
    <xf numFmtId="0" fontId="2" fillId="0" borderId="63" xfId="0" applyFont="1" applyBorder="1"/>
    <xf numFmtId="0" fontId="2" fillId="0" borderId="55" xfId="0" applyFont="1" applyBorder="1"/>
    <xf numFmtId="0" fontId="2" fillId="0" borderId="56" xfId="0" applyFont="1" applyBorder="1"/>
    <xf numFmtId="0" fontId="2" fillId="2" borderId="54" xfId="0" applyFont="1" applyFill="1" applyBorder="1" applyAlignment="1">
      <alignment horizontal="right"/>
    </xf>
    <xf numFmtId="0" fontId="2" fillId="2" borderId="55" xfId="0" applyFont="1" applyFill="1" applyBorder="1" applyAlignment="1">
      <alignment horizontal="left"/>
    </xf>
    <xf numFmtId="0" fontId="2" fillId="2" borderId="56" xfId="0" applyFont="1" applyFill="1" applyBorder="1" applyAlignment="1">
      <alignment horizontal="right"/>
    </xf>
    <xf numFmtId="0" fontId="0" fillId="0" borderId="12" xfId="0" applyBorder="1"/>
    <xf numFmtId="0" fontId="0" fillId="0" borderId="68" xfId="0" applyBorder="1"/>
    <xf numFmtId="0" fontId="0" fillId="0" borderId="41" xfId="0" applyBorder="1"/>
    <xf numFmtId="0" fontId="2" fillId="0" borderId="54" xfId="0" applyFont="1" applyBorder="1"/>
    <xf numFmtId="0" fontId="2" fillId="2" borderId="54" xfId="0" applyFont="1" applyFill="1" applyBorder="1" applyAlignment="1">
      <alignment horizontal="left"/>
    </xf>
    <xf numFmtId="0" fontId="2" fillId="2" borderId="55" xfId="0" applyFont="1" applyFill="1" applyBorder="1" applyAlignment="1">
      <alignment horizontal="right"/>
    </xf>
    <xf numFmtId="0" fontId="2" fillId="2" borderId="56" xfId="0" applyFont="1" applyFill="1" applyBorder="1" applyAlignment="1">
      <alignment horizontal="left"/>
    </xf>
    <xf numFmtId="0" fontId="1" fillId="0" borderId="0" xfId="0" applyFont="1"/>
    <xf numFmtId="0" fontId="23" fillId="0" borderId="0" xfId="0" applyFont="1"/>
    <xf numFmtId="0" fontId="24" fillId="0" borderId="0" xfId="2" applyFont="1" applyAlignment="1" applyProtection="1"/>
    <xf numFmtId="0" fontId="25" fillId="0" borderId="0" xfId="2" applyFont="1" applyAlignment="1">
      <alignment vertical="center"/>
    </xf>
    <xf numFmtId="0" fontId="26" fillId="0" borderId="0" xfId="0" applyFont="1"/>
    <xf numFmtId="0" fontId="0" fillId="0" borderId="60" xfId="0" quotePrefix="1" applyBorder="1"/>
    <xf numFmtId="0" fontId="2" fillId="2" borderId="54" xfId="0" applyFont="1" applyFill="1" applyBorder="1"/>
    <xf numFmtId="0" fontId="0" fillId="0" borderId="0" xfId="0" applyAlignment="1">
      <alignment horizontal="left" vertical="center"/>
    </xf>
    <xf numFmtId="0" fontId="29" fillId="6" borderId="78" xfId="6" applyFont="1" applyFill="1" applyBorder="1" applyAlignment="1">
      <alignment horizontal="left" wrapText="1"/>
    </xf>
    <xf numFmtId="0" fontId="30" fillId="6" borderId="79" xfId="6" applyFont="1" applyFill="1" applyBorder="1" applyAlignment="1">
      <alignment horizontal="left" vertical="top" wrapText="1"/>
    </xf>
    <xf numFmtId="0" fontId="30" fillId="6" borderId="80" xfId="6" applyFont="1" applyFill="1" applyBorder="1" applyAlignment="1">
      <alignment horizontal="left" vertical="top" wrapText="1"/>
    </xf>
    <xf numFmtId="0" fontId="30" fillId="6" borderId="81" xfId="6" applyFont="1" applyFill="1" applyBorder="1" applyAlignment="1">
      <alignment horizontal="left" vertical="top" wrapText="1"/>
    </xf>
    <xf numFmtId="0" fontId="29" fillId="6" borderId="78" xfId="6" applyFont="1" applyFill="1" applyBorder="1" applyAlignment="1">
      <alignment horizontal="left" vertical="top" wrapText="1"/>
    </xf>
    <xf numFmtId="0" fontId="4" fillId="6" borderId="0" xfId="6" applyFont="1" applyFill="1" applyAlignment="1">
      <alignment horizontal="left"/>
    </xf>
    <xf numFmtId="0" fontId="29" fillId="6" borderId="78" xfId="6" applyFont="1" applyFill="1" applyBorder="1" applyAlignment="1">
      <alignment horizontal="right" wrapText="1"/>
    </xf>
    <xf numFmtId="0" fontId="30" fillId="6" borderId="79" xfId="6" applyFont="1" applyFill="1" applyBorder="1" applyAlignment="1">
      <alignment horizontal="right" vertical="top" wrapText="1"/>
    </xf>
    <xf numFmtId="0" fontId="30" fillId="6" borderId="80" xfId="6" applyFont="1" applyFill="1" applyBorder="1" applyAlignment="1">
      <alignment horizontal="right" vertical="top" wrapText="1"/>
    </xf>
    <xf numFmtId="0" fontId="30" fillId="6" borderId="81" xfId="6" applyFont="1" applyFill="1" applyBorder="1" applyAlignment="1">
      <alignment horizontal="right" vertical="top" wrapText="1"/>
    </xf>
    <xf numFmtId="0" fontId="29" fillId="6" borderId="78" xfId="6" applyFont="1" applyFill="1" applyBorder="1" applyAlignment="1">
      <alignment horizontal="right" vertical="top" wrapText="1"/>
    </xf>
    <xf numFmtId="0" fontId="2" fillId="0" borderId="0" xfId="0" applyFont="1" applyAlignment="1">
      <alignment horizontal="left" vertical="center"/>
    </xf>
    <xf numFmtId="9" fontId="30" fillId="6" borderId="79" xfId="1" applyFont="1" applyFill="1" applyBorder="1" applyAlignment="1">
      <alignment horizontal="right" vertical="top" wrapText="1"/>
    </xf>
    <xf numFmtId="9" fontId="30" fillId="6" borderId="80" xfId="1" applyFont="1" applyFill="1" applyBorder="1" applyAlignment="1">
      <alignment horizontal="right" vertical="top" wrapText="1"/>
    </xf>
    <xf numFmtId="9" fontId="30" fillId="6" borderId="81" xfId="1" applyFont="1" applyFill="1" applyBorder="1" applyAlignment="1">
      <alignment horizontal="right" vertical="top" wrapText="1"/>
    </xf>
    <xf numFmtId="9" fontId="29" fillId="6" borderId="78" xfId="1" applyFont="1" applyFill="1" applyBorder="1" applyAlignment="1">
      <alignment horizontal="right" vertical="top" wrapText="1"/>
    </xf>
    <xf numFmtId="9" fontId="0" fillId="0" borderId="0" xfId="0" applyNumberFormat="1"/>
    <xf numFmtId="0" fontId="20" fillId="0" borderId="77" xfId="5"/>
    <xf numFmtId="0" fontId="20" fillId="0" borderId="77" xfId="5" applyAlignment="1">
      <alignment horizontal="right"/>
    </xf>
    <xf numFmtId="0" fontId="19" fillId="0" borderId="0" xfId="4" applyBorder="1"/>
    <xf numFmtId="0" fontId="5" fillId="0" borderId="0" xfId="2" applyBorder="1"/>
    <xf numFmtId="0" fontId="19" fillId="0" borderId="76" xfId="4"/>
    <xf numFmtId="9" fontId="2" fillId="0" borderId="0" xfId="0" applyNumberFormat="1" applyFont="1"/>
    <xf numFmtId="0" fontId="5" fillId="0" borderId="76" xfId="2" applyBorder="1"/>
    <xf numFmtId="0" fontId="19" fillId="0" borderId="0" xfId="4" applyBorder="1" applyAlignment="1">
      <alignment horizontal="left" vertical="center"/>
    </xf>
    <xf numFmtId="0" fontId="31" fillId="0" borderId="0" xfId="0" applyFont="1"/>
    <xf numFmtId="49" fontId="32" fillId="11" borderId="58" xfId="0" applyNumberFormat="1" applyFont="1" applyFill="1" applyBorder="1" applyAlignment="1">
      <alignment horizontal="left" vertical="center"/>
    </xf>
    <xf numFmtId="49" fontId="32" fillId="11" borderId="58" xfId="0" applyNumberFormat="1" applyFont="1" applyFill="1" applyBorder="1" applyAlignment="1">
      <alignment horizontal="right" vertical="center"/>
    </xf>
    <xf numFmtId="49" fontId="32" fillId="11" borderId="55" xfId="0" applyNumberFormat="1" applyFont="1" applyFill="1" applyBorder="1" applyAlignment="1">
      <alignment horizontal="right" vertical="center"/>
    </xf>
    <xf numFmtId="0" fontId="32" fillId="11" borderId="55" xfId="0" applyFont="1" applyFill="1" applyBorder="1" applyAlignment="1">
      <alignment horizontal="right" vertical="center"/>
    </xf>
    <xf numFmtId="0" fontId="32" fillId="11" borderId="58" xfId="0" applyFont="1" applyFill="1" applyBorder="1" applyAlignment="1">
      <alignment horizontal="right" vertical="center"/>
    </xf>
    <xf numFmtId="0" fontId="3" fillId="0" borderId="0" xfId="0" applyFont="1" applyAlignment="1">
      <alignment horizontal="right" vertical="center"/>
    </xf>
    <xf numFmtId="0" fontId="2" fillId="2" borderId="82" xfId="0" applyFont="1" applyFill="1" applyBorder="1" applyAlignment="1">
      <alignment horizontal="right"/>
    </xf>
    <xf numFmtId="0" fontId="2" fillId="2" borderId="82" xfId="0" applyFont="1" applyFill="1" applyBorder="1"/>
    <xf numFmtId="0" fontId="3" fillId="0" borderId="58" xfId="0" applyFont="1" applyBorder="1" applyAlignment="1">
      <alignment horizontal="right" vertical="center"/>
    </xf>
    <xf numFmtId="0" fontId="4" fillId="2" borderId="83" xfId="0" applyFont="1" applyFill="1" applyBorder="1" applyAlignment="1">
      <alignment horizontal="right" vertical="center"/>
    </xf>
    <xf numFmtId="0" fontId="2" fillId="2" borderId="83" xfId="0" applyFont="1" applyFill="1" applyBorder="1" applyAlignment="1">
      <alignment horizontal="right"/>
    </xf>
    <xf numFmtId="0" fontId="0" fillId="0" borderId="84" xfId="0" applyBorder="1"/>
    <xf numFmtId="0" fontId="3" fillId="0" borderId="84" xfId="0" applyFont="1" applyBorder="1" applyAlignment="1">
      <alignment horizontal="right" vertical="center"/>
    </xf>
    <xf numFmtId="0" fontId="2" fillId="2" borderId="82" xfId="0" applyFont="1" applyFill="1" applyBorder="1" applyAlignment="1">
      <alignment horizontal="left"/>
    </xf>
    <xf numFmtId="1" fontId="0" fillId="0" borderId="0" xfId="1" applyNumberFormat="1" applyFont="1" applyAlignment="1">
      <alignment horizontal="right"/>
    </xf>
    <xf numFmtId="0" fontId="2" fillId="0" borderId="54" xfId="0" applyFont="1" applyBorder="1" applyAlignment="1">
      <alignment horizontal="right"/>
    </xf>
    <xf numFmtId="0" fontId="2" fillId="0" borderId="56" xfId="0" applyFont="1" applyBorder="1" applyAlignment="1">
      <alignment horizontal="right"/>
    </xf>
    <xf numFmtId="0" fontId="2" fillId="0" borderId="55" xfId="0" applyFont="1" applyBorder="1" applyAlignment="1">
      <alignment horizontal="right"/>
    </xf>
    <xf numFmtId="1" fontId="2" fillId="0" borderId="55" xfId="1" applyNumberFormat="1" applyFont="1" applyBorder="1" applyAlignment="1">
      <alignment horizontal="right"/>
    </xf>
    <xf numFmtId="1" fontId="0" fillId="0" borderId="42" xfId="1" applyNumberFormat="1" applyFont="1" applyBorder="1" applyAlignment="1">
      <alignment horizontal="right"/>
    </xf>
    <xf numFmtId="1" fontId="2" fillId="0" borderId="56" xfId="1" applyNumberFormat="1" applyFont="1" applyBorder="1" applyAlignment="1">
      <alignment horizontal="right"/>
    </xf>
    <xf numFmtId="3" fontId="2" fillId="0" borderId="54" xfId="0" applyNumberFormat="1" applyFont="1" applyBorder="1" applyAlignment="1">
      <alignment horizontal="right"/>
    </xf>
    <xf numFmtId="0" fontId="5" fillId="0" borderId="0" xfId="2" applyBorder="1" applyAlignment="1">
      <alignment horizontal="left" vertical="center"/>
    </xf>
    <xf numFmtId="0" fontId="10" fillId="0" borderId="0" xfId="2" applyFont="1"/>
    <xf numFmtId="0" fontId="33" fillId="0" borderId="0" xfId="2" applyFont="1"/>
    <xf numFmtId="0" fontId="33" fillId="0" borderId="0" xfId="4" applyFont="1" applyBorder="1" applyAlignment="1">
      <alignment horizontal="left"/>
    </xf>
    <xf numFmtId="0" fontId="5" fillId="0" borderId="0" xfId="2" applyAlignment="1"/>
    <xf numFmtId="0" fontId="5" fillId="0" borderId="0" xfId="2" applyAlignment="1">
      <alignment horizontal="left"/>
    </xf>
    <xf numFmtId="0" fontId="34" fillId="0" borderId="0" xfId="0" applyFont="1"/>
    <xf numFmtId="0" fontId="4" fillId="0" borderId="0" xfId="0" applyFont="1" applyAlignment="1">
      <alignment horizontal="right" wrapText="1"/>
    </xf>
    <xf numFmtId="0" fontId="35" fillId="0" borderId="0" xfId="0" applyFont="1"/>
    <xf numFmtId="0" fontId="15" fillId="0" borderId="0" xfId="0" applyFont="1" applyAlignment="1">
      <alignment horizontal="right"/>
    </xf>
    <xf numFmtId="0" fontId="15" fillId="0" borderId="0" xfId="0" applyFont="1"/>
    <xf numFmtId="0" fontId="16" fillId="0" borderId="0" xfId="0" applyFont="1" applyAlignment="1">
      <alignment horizontal="left"/>
    </xf>
    <xf numFmtId="0" fontId="16" fillId="0" borderId="0" xfId="0" applyFont="1" applyAlignment="1">
      <alignment horizontal="right"/>
    </xf>
    <xf numFmtId="0" fontId="16" fillId="0" borderId="0" xfId="0" applyFont="1"/>
    <xf numFmtId="0" fontId="35" fillId="0" borderId="0" xfId="0" applyFont="1" applyAlignment="1">
      <alignment horizontal="left"/>
    </xf>
    <xf numFmtId="3" fontId="15" fillId="0" borderId="0" xfId="0" applyNumberFormat="1" applyFont="1" applyAlignment="1">
      <alignment horizontal="right"/>
    </xf>
    <xf numFmtId="3" fontId="15" fillId="0" borderId="0" xfId="0" applyNumberFormat="1" applyFont="1"/>
    <xf numFmtId="3" fontId="16" fillId="0" borderId="0" xfId="0" applyNumberFormat="1" applyFont="1" applyAlignment="1">
      <alignment horizontal="right"/>
    </xf>
    <xf numFmtId="3" fontId="16" fillId="0" borderId="0" xfId="0" applyNumberFormat="1" applyFont="1"/>
    <xf numFmtId="0" fontId="15" fillId="0" borderId="41" xfId="0" applyFont="1" applyBorder="1"/>
    <xf numFmtId="0" fontId="5" fillId="0" borderId="0" xfId="2" applyFill="1" applyBorder="1"/>
    <xf numFmtId="0" fontId="36" fillId="0" borderId="0" xfId="0" applyFont="1" applyAlignment="1">
      <alignment horizontal="right"/>
    </xf>
    <xf numFmtId="0" fontId="0" fillId="12" borderId="53" xfId="0" applyFill="1" applyBorder="1"/>
    <xf numFmtId="0" fontId="0" fillId="12" borderId="63" xfId="0" applyFill="1" applyBorder="1" applyAlignment="1">
      <alignment horizontal="centerContinuous"/>
    </xf>
    <xf numFmtId="0" fontId="0" fillId="12" borderId="57" xfId="0" applyFill="1" applyBorder="1"/>
    <xf numFmtId="0" fontId="0" fillId="12" borderId="54" xfId="0" applyFill="1" applyBorder="1" applyAlignment="1">
      <alignment horizontal="centerContinuous"/>
    </xf>
    <xf numFmtId="0" fontId="0" fillId="12" borderId="55" xfId="0" applyFill="1" applyBorder="1" applyAlignment="1">
      <alignment horizontal="centerContinuous"/>
    </xf>
    <xf numFmtId="0" fontId="0" fillId="12" borderId="53" xfId="0" applyFill="1" applyBorder="1" applyAlignment="1">
      <alignment horizontal="left"/>
    </xf>
    <xf numFmtId="0" fontId="0" fillId="12" borderId="42" xfId="0" applyFill="1" applyBorder="1" applyAlignment="1">
      <alignment horizontal="left"/>
    </xf>
    <xf numFmtId="0" fontId="0" fillId="12" borderId="59" xfId="0" applyFill="1" applyBorder="1" applyAlignment="1">
      <alignment horizontal="left"/>
    </xf>
    <xf numFmtId="0" fontId="0" fillId="12" borderId="57" xfId="0" applyFill="1" applyBorder="1" applyAlignment="1">
      <alignment horizontal="left"/>
    </xf>
    <xf numFmtId="0" fontId="0" fillId="0" borderId="63" xfId="0" applyBorder="1"/>
    <xf numFmtId="0" fontId="37" fillId="0" borderId="0" xfId="0" applyFont="1"/>
    <xf numFmtId="3" fontId="0" fillId="0" borderId="0" xfId="0" applyNumberFormat="1"/>
    <xf numFmtId="0" fontId="2" fillId="0" borderId="0" xfId="0" applyFont="1" applyAlignment="1">
      <alignment horizontal="right" wrapText="1"/>
    </xf>
    <xf numFmtId="3" fontId="0" fillId="0" borderId="0" xfId="0" applyNumberFormat="1" applyAlignment="1">
      <alignment horizontal="right"/>
    </xf>
    <xf numFmtId="3" fontId="38" fillId="0" borderId="0" xfId="0" applyNumberFormat="1" applyFont="1"/>
    <xf numFmtId="0" fontId="40" fillId="0" borderId="85" xfId="7" applyFont="1" applyAlignment="1">
      <alignment vertical="center"/>
    </xf>
    <xf numFmtId="0" fontId="41" fillId="0" borderId="0" xfId="0" applyFont="1"/>
    <xf numFmtId="0" fontId="41" fillId="0" borderId="60" xfId="0" applyFont="1" applyBorder="1"/>
    <xf numFmtId="0" fontId="42" fillId="0" borderId="87" xfId="0" applyFont="1" applyBorder="1"/>
    <xf numFmtId="0" fontId="8" fillId="0" borderId="41" xfId="0" applyFont="1" applyBorder="1"/>
    <xf numFmtId="0" fontId="8" fillId="0" borderId="3" xfId="0" applyFont="1" applyBorder="1" applyAlignment="1">
      <alignment horizontal="left"/>
    </xf>
    <xf numFmtId="0" fontId="42" fillId="0" borderId="0" xfId="0" applyFont="1"/>
    <xf numFmtId="0" fontId="8" fillId="0" borderId="0" xfId="0" applyFont="1"/>
    <xf numFmtId="0" fontId="8" fillId="0" borderId="0" xfId="0" applyFont="1" applyAlignment="1">
      <alignment horizontal="left"/>
    </xf>
    <xf numFmtId="0" fontId="42" fillId="13" borderId="86" xfId="0" applyFont="1" applyFill="1" applyBorder="1"/>
    <xf numFmtId="0" fontId="42" fillId="13" borderId="4" xfId="0" applyFont="1" applyFill="1" applyBorder="1" applyAlignment="1">
      <alignment wrapText="1"/>
    </xf>
    <xf numFmtId="0" fontId="42" fillId="13" borderId="3" xfId="0" applyFont="1" applyFill="1" applyBorder="1" applyAlignment="1">
      <alignment wrapText="1"/>
    </xf>
    <xf numFmtId="0" fontId="42" fillId="13" borderId="3" xfId="0" applyFont="1" applyFill="1" applyBorder="1" applyAlignment="1">
      <alignment horizontal="right" wrapText="1"/>
    </xf>
    <xf numFmtId="0" fontId="33" fillId="0" borderId="85" xfId="7" applyFont="1" applyAlignment="1">
      <alignment vertical="center"/>
    </xf>
    <xf numFmtId="0" fontId="41" fillId="0" borderId="88" xfId="0" applyFont="1" applyBorder="1"/>
    <xf numFmtId="0" fontId="41" fillId="0" borderId="89" xfId="0" applyFont="1" applyBorder="1"/>
    <xf numFmtId="0" fontId="10" fillId="0" borderId="0" xfId="0" applyFont="1" applyAlignment="1">
      <alignment vertical="center"/>
    </xf>
    <xf numFmtId="0" fontId="40" fillId="0" borderId="0" xfId="9" applyFont="1" applyAlignment="1">
      <alignment vertical="center"/>
    </xf>
    <xf numFmtId="0" fontId="41" fillId="0" borderId="0" xfId="10" applyFont="1"/>
    <xf numFmtId="0" fontId="44" fillId="0" borderId="0" xfId="10"/>
    <xf numFmtId="0" fontId="18" fillId="0" borderId="0" xfId="8" applyFont="1"/>
    <xf numFmtId="0" fontId="45" fillId="13" borderId="86" xfId="10" applyFont="1" applyFill="1" applyBorder="1"/>
    <xf numFmtId="0" fontId="45" fillId="13" borderId="4" xfId="10" applyFont="1" applyFill="1" applyBorder="1" applyAlignment="1">
      <alignment wrapText="1"/>
    </xf>
    <xf numFmtId="0" fontId="45" fillId="13" borderId="3" xfId="10" applyFont="1" applyFill="1" applyBorder="1" applyAlignment="1">
      <alignment wrapText="1"/>
    </xf>
    <xf numFmtId="0" fontId="45" fillId="13" borderId="3" xfId="10" applyFont="1" applyFill="1" applyBorder="1" applyAlignment="1">
      <alignment horizontal="right" wrapText="1"/>
    </xf>
    <xf numFmtId="0" fontId="8" fillId="0" borderId="5" xfId="10" applyFont="1" applyBorder="1" applyAlignment="1">
      <alignment horizontal="left"/>
    </xf>
    <xf numFmtId="0" fontId="8" fillId="0" borderId="3" xfId="10" applyFont="1" applyBorder="1" applyAlignment="1">
      <alignment horizontal="right"/>
    </xf>
    <xf numFmtId="0" fontId="42" fillId="0" borderId="87" xfId="10" applyFont="1" applyBorder="1"/>
    <xf numFmtId="0" fontId="8" fillId="0" borderId="41" xfId="10" applyFont="1" applyBorder="1"/>
    <xf numFmtId="0" fontId="8" fillId="0" borderId="3" xfId="10" applyFont="1" applyBorder="1" applyAlignment="1">
      <alignment horizontal="left"/>
    </xf>
    <xf numFmtId="0" fontId="42" fillId="0" borderId="0" xfId="10" applyFont="1"/>
    <xf numFmtId="0" fontId="8" fillId="0" borderId="0" xfId="10" applyFont="1"/>
    <xf numFmtId="0" fontId="8" fillId="0" borderId="0" xfId="10" applyFont="1" applyAlignment="1">
      <alignment horizontal="left"/>
    </xf>
    <xf numFmtId="0" fontId="46" fillId="0" borderId="0" xfId="2" applyFont="1"/>
    <xf numFmtId="0" fontId="47" fillId="0" borderId="0" xfId="0" applyFont="1"/>
    <xf numFmtId="0" fontId="32" fillId="0" borderId="0" xfId="0" applyFont="1" applyAlignment="1">
      <alignment horizontal="left"/>
    </xf>
    <xf numFmtId="0" fontId="32" fillId="0" borderId="0" xfId="0" applyFont="1" applyAlignment="1">
      <alignment horizontal="right"/>
    </xf>
    <xf numFmtId="0" fontId="47" fillId="0" borderId="0" xfId="0" applyFont="1" applyAlignment="1">
      <alignment horizontal="left"/>
    </xf>
    <xf numFmtId="0" fontId="47" fillId="0" borderId="0" xfId="0" applyFont="1" applyAlignment="1">
      <alignment horizontal="right"/>
    </xf>
    <xf numFmtId="0" fontId="31" fillId="0" borderId="0" xfId="10" applyFont="1"/>
    <xf numFmtId="0" fontId="48" fillId="0" borderId="0" xfId="10" applyFont="1"/>
    <xf numFmtId="0" fontId="28" fillId="0" borderId="0" xfId="10" applyFont="1"/>
    <xf numFmtId="0" fontId="49" fillId="0" borderId="0" xfId="0" applyFont="1"/>
    <xf numFmtId="0" fontId="50" fillId="0" borderId="0" xfId="0" applyFont="1" applyAlignment="1">
      <alignment vertical="center"/>
    </xf>
    <xf numFmtId="0" fontId="33" fillId="0" borderId="0" xfId="9" applyFont="1" applyAlignment="1">
      <alignment vertical="center"/>
    </xf>
    <xf numFmtId="0" fontId="32" fillId="0" borderId="0" xfId="0" applyFont="1"/>
    <xf numFmtId="0" fontId="32" fillId="0" borderId="0" xfId="0" applyFont="1" applyAlignment="1">
      <alignment vertical="center" wrapText="1"/>
    </xf>
    <xf numFmtId="0" fontId="32" fillId="0" borderId="0" xfId="0" applyFont="1" applyAlignment="1">
      <alignment horizontal="right" vertical="center" wrapText="1"/>
    </xf>
    <xf numFmtId="0" fontId="47" fillId="0" borderId="0" xfId="0" applyFont="1" applyAlignment="1">
      <alignment horizontal="right" vertical="center" wrapText="1"/>
    </xf>
    <xf numFmtId="0" fontId="50" fillId="0" borderId="0" xfId="0" applyFont="1"/>
    <xf numFmtId="0" fontId="51" fillId="0" borderId="0" xfId="0" applyFont="1" applyAlignment="1">
      <alignment vertical="center"/>
    </xf>
    <xf numFmtId="0" fontId="52" fillId="0" borderId="0" xfId="0" applyFont="1"/>
    <xf numFmtId="0" fontId="49" fillId="0" borderId="0" xfId="0" applyFont="1" applyAlignment="1">
      <alignment vertical="center"/>
    </xf>
    <xf numFmtId="0" fontId="32" fillId="0" borderId="0" xfId="0" applyFont="1" applyAlignment="1">
      <alignment wrapText="1"/>
    </xf>
    <xf numFmtId="0" fontId="54" fillId="0" borderId="0" xfId="0" applyFont="1" applyAlignment="1">
      <alignment vertical="center"/>
    </xf>
    <xf numFmtId="0" fontId="33" fillId="0" borderId="0" xfId="9" applyFont="1" applyAlignment="1"/>
    <xf numFmtId="0" fontId="16" fillId="0" borderId="41" xfId="0" applyFont="1" applyBorder="1"/>
    <xf numFmtId="3" fontId="47" fillId="0" borderId="0" xfId="0" applyNumberFormat="1" applyFont="1" applyAlignment="1">
      <alignment horizontal="right"/>
    </xf>
    <xf numFmtId="0" fontId="55" fillId="0" borderId="0" xfId="0" applyFont="1"/>
    <xf numFmtId="0" fontId="56" fillId="0" borderId="0" xfId="0" applyFont="1"/>
    <xf numFmtId="0" fontId="57" fillId="0" borderId="0" xfId="0" applyFont="1"/>
    <xf numFmtId="0" fontId="57" fillId="0" borderId="0" xfId="0" applyFont="1" applyAlignment="1">
      <alignment wrapText="1"/>
    </xf>
    <xf numFmtId="0" fontId="2" fillId="0" borderId="0" xfId="0" applyFont="1" applyAlignment="1">
      <alignment horizontal="left"/>
    </xf>
    <xf numFmtId="0" fontId="10" fillId="0" borderId="0" xfId="0" applyFont="1" applyAlignment="1">
      <alignment horizontal="right"/>
    </xf>
    <xf numFmtId="0" fontId="5" fillId="0" borderId="0" xfId="2" quotePrefix="1"/>
    <xf numFmtId="0" fontId="44" fillId="0" borderId="0" xfId="0" applyFont="1"/>
    <xf numFmtId="0" fontId="58" fillId="0" borderId="0" xfId="0" applyFont="1" applyAlignment="1">
      <alignment vertical="center"/>
    </xf>
    <xf numFmtId="0" fontId="2" fillId="0" borderId="0" xfId="0" applyFont="1" applyAlignment="1">
      <alignment wrapText="1"/>
    </xf>
    <xf numFmtId="3" fontId="32" fillId="0" borderId="0" xfId="0" applyNumberFormat="1" applyFont="1"/>
    <xf numFmtId="0" fontId="4" fillId="3" borderId="4" xfId="0" applyFont="1" applyFill="1" applyBorder="1" applyAlignment="1">
      <alignment horizontal="center"/>
    </xf>
    <xf numFmtId="0" fontId="14" fillId="8" borderId="13"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1">
    <cellStyle name="Heading 1" xfId="7" builtinId="16"/>
    <cellStyle name="Heading 1 2" xfId="9" xr:uid="{BC1B8AD8-8684-4C63-BB50-9F70460C143C}"/>
    <cellStyle name="Heading 2" xfId="4" builtinId="17"/>
    <cellStyle name="Heading 3" xfId="5" builtinId="18"/>
    <cellStyle name="Hyperlink" xfId="2" builtinId="8"/>
    <cellStyle name="Hyperlink 3" xfId="3" xr:uid="{360E549B-58DC-45FD-B69A-C713A49E334E}"/>
    <cellStyle name="Normal" xfId="0" builtinId="0"/>
    <cellStyle name="Normal 2" xfId="8" xr:uid="{42D2B309-A09B-4B9B-BC55-A1EA266E4CEE}"/>
    <cellStyle name="Normal 3" xfId="10" xr:uid="{61C0237F-B876-40FB-8208-20939FAD2DE1}"/>
    <cellStyle name="Normal_Sheet1" xfId="6" xr:uid="{6911AA96-E040-42B3-9D0D-21DE8E73C7C0}"/>
    <cellStyle name="Percent" xfId="1" builtinId="5"/>
  </cellStyles>
  <dxfs count="98">
    <dxf>
      <font>
        <strike val="0"/>
        <outline val="0"/>
        <shadow val="0"/>
        <u val="none"/>
        <vertAlign val="baseline"/>
        <sz val="12"/>
        <color auto="1"/>
        <name val="Calibri"/>
        <scheme val="none"/>
      </font>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strike val="0"/>
        <outline val="0"/>
        <shadow val="0"/>
        <u val="none"/>
        <vertAlign val="baseline"/>
        <sz val="12"/>
        <color auto="1"/>
        <name val="Calibri"/>
        <scheme val="none"/>
      </font>
    </dxf>
    <dxf>
      <font>
        <strike val="0"/>
        <outline val="0"/>
        <shadow val="0"/>
        <u val="none"/>
        <vertAlign val="baseline"/>
        <sz val="12"/>
        <color auto="1"/>
        <name val="Calibri"/>
        <scheme val="none"/>
      </font>
    </dxf>
    <dxf>
      <font>
        <strike val="0"/>
        <outline val="0"/>
        <shadow val="0"/>
        <u val="none"/>
        <vertAlign val="baseline"/>
        <sz val="12"/>
        <color theme="1"/>
        <name val="Calibri"/>
        <scheme val="none"/>
      </font>
      <fill>
        <patternFill patternType="solid">
          <fgColor theme="4"/>
          <bgColor theme="4" tint="0.59999389629810485"/>
        </patternFill>
      </fill>
      <alignment vertical="bottom" textRotation="0" indent="0" justifyLastLine="0" shrinkToFit="0" readingOrder="0"/>
    </dxf>
    <dxf>
      <font>
        <strike val="0"/>
        <outline val="0"/>
        <shadow val="0"/>
        <u val="none"/>
        <vertAlign val="baseline"/>
        <sz val="12"/>
        <color auto="1"/>
        <name val="Calibri"/>
        <scheme val="none"/>
      </font>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auto="1"/>
        <name val="Calibri"/>
        <family val="2"/>
        <scheme val="none"/>
      </font>
      <alignment horizontal="left" vertical="bottom" textRotation="0" wrapText="0" indent="0" justifyLastLine="0" shrinkToFit="0" readingOrder="0"/>
      <border diagonalUp="0" diagonalDown="0">
        <left/>
        <right/>
        <top style="thin">
          <color theme="4"/>
        </top>
        <bottom/>
        <vertical/>
        <horizontal/>
      </border>
    </dxf>
    <dxf>
      <font>
        <strike val="0"/>
        <outline val="0"/>
        <shadow val="0"/>
        <u val="none"/>
        <vertAlign val="baseline"/>
        <sz val="12"/>
        <color auto="1"/>
        <name val="Calibri"/>
        <scheme val="none"/>
      </font>
    </dxf>
    <dxf>
      <font>
        <strike val="0"/>
        <outline val="0"/>
        <shadow val="0"/>
        <u val="none"/>
        <vertAlign val="baseline"/>
        <sz val="12"/>
        <color auto="1"/>
        <name val="Calibri"/>
        <scheme val="none"/>
      </font>
    </dxf>
    <dxf>
      <font>
        <strike val="0"/>
        <outline val="0"/>
        <shadow val="0"/>
        <u val="none"/>
        <vertAlign val="baseline"/>
        <sz val="12"/>
        <color auto="1"/>
        <name val="Calibri"/>
        <family val="2"/>
        <scheme val="none"/>
      </font>
      <fill>
        <patternFill patternType="solid">
          <fgColor theme="4"/>
          <bgColor theme="4" tint="0.59999389629810485"/>
        </patternFill>
      </fill>
      <alignment vertical="bottom" textRotation="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border outline="0">
        <top style="thin">
          <color indexed="64"/>
        </top>
        <bottom style="thin">
          <color auto="1"/>
        </bottom>
      </border>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border outline="0">
        <top style="thin">
          <color indexed="64"/>
        </top>
        <bottom style="thin">
          <color auto="1"/>
        </bottom>
      </border>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2"/>
        </patternFill>
      </fill>
      <alignment horizontal="right" vertical="center"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right" vertical="bottom" textRotation="0" wrapText="0" indent="0" justifyLastLine="0" shrinkToFit="0" readingOrder="0"/>
    </dxf>
    <dxf>
      <alignment horizontal="right" vertical="bottom" textRotation="0" wrapText="0" indent="0" justifyLastLine="0" shrinkToFit="0" readingOrder="0"/>
    </dxf>
    <dxf>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style="thin">
          <color rgb="FF5B9BD5"/>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right" vertical="bottom" textRotation="0" wrapText="0" indent="0" justifyLastLine="0" shrinkToFit="0" readingOrder="0"/>
    </dxf>
    <dxf>
      <border diagonalUp="0" diagonalDown="0">
        <left style="thin">
          <color rgb="FF5B9BD5"/>
        </left>
        <right/>
        <top/>
        <bottom/>
        <vertical/>
        <horizontal/>
      </border>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strike val="0"/>
        <outline val="0"/>
        <shadow val="0"/>
        <u val="none"/>
        <vertAlign val="baseline"/>
        <sz val="12"/>
        <color theme="1"/>
        <name val="Calibri"/>
        <family val="2"/>
        <scheme val="minor"/>
      </font>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right" vertical="bottom" textRotation="0" wrapText="0" indent="0" justifyLastLine="0" shrinkToFit="0" readingOrder="0"/>
    </dxf>
    <dxf>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1"/>
        <color theme="1"/>
        <name val="Calibri"/>
        <scheme val="minor"/>
      </font>
      <numFmt numFmtId="164" formatCode="0.0%"/>
    </dxf>
    <dxf>
      <font>
        <b val="0"/>
        <i val="0"/>
        <strike val="0"/>
        <condense val="0"/>
        <extend val="0"/>
        <outline val="0"/>
        <shadow val="0"/>
        <u val="none"/>
        <vertAlign val="baseline"/>
        <sz val="11"/>
        <color auto="1"/>
        <name val="Calibri"/>
        <scheme val="minor"/>
      </font>
      <fill>
        <patternFill patternType="solid">
          <fgColor indexed="64"/>
          <bgColor rgb="FFDDEBF7"/>
        </patternFill>
      </fill>
    </dxf>
    <dxf>
      <font>
        <b val="0"/>
        <i val="0"/>
        <strike val="0"/>
        <condense val="0"/>
        <extend val="0"/>
        <outline val="0"/>
        <shadow val="0"/>
        <u val="none"/>
        <vertAlign val="baseline"/>
        <sz val="11"/>
        <color theme="1"/>
        <name val="Calibri"/>
        <scheme val="minor"/>
      </font>
      <numFmt numFmtId="164" formatCode="0.0%"/>
    </dxf>
    <dxf>
      <font>
        <strike val="0"/>
        <outline val="0"/>
        <shadow val="0"/>
        <u val="none"/>
        <vertAlign val="baseline"/>
        <sz val="11"/>
        <color auto="1"/>
        <name val="Calibri"/>
        <scheme val="minor"/>
      </font>
      <fill>
        <patternFill patternType="solid">
          <fgColor indexed="64"/>
          <bgColor rgb="FFDDEBF7"/>
        </patternFill>
      </fill>
    </dxf>
    <dxf>
      <font>
        <strike val="0"/>
        <outline val="0"/>
        <shadow val="0"/>
        <u val="none"/>
        <vertAlign val="baseline"/>
        <sz val="11"/>
        <color auto="1"/>
        <name val="Calibri"/>
        <scheme val="minor"/>
      </font>
      <fill>
        <patternFill patternType="solid">
          <fgColor indexed="64"/>
          <bgColor theme="4" tint="0.79998168889431442"/>
        </patternFill>
      </fill>
    </dxf>
    <dxf>
      <font>
        <b/>
      </font>
      <numFmt numFmtId="0" formatCode="General"/>
      <alignment horizontal="right" vertical="bottom" textRotation="0" 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right" vertical="bottom" textRotation="0" indent="0" justifyLastLine="0" shrinkToFit="0" readingOrder="0"/>
      <border diagonalUp="0" diagonalDown="0">
        <left/>
        <right style="thin">
          <color theme="4" tint="-0.24994659260841701"/>
        </right>
        <top/>
        <bottom/>
        <vertical/>
        <horizontal/>
      </border>
    </dxf>
    <dxf>
      <alignment horizontal="right" vertical="bottom" textRotation="0" indent="0" justifyLastLine="0" shrinkToFit="0" readingOrder="0"/>
      <border diagonalUp="0" diagonalDown="0">
        <left style="thin">
          <color theme="4" tint="-0.24994659260841701"/>
        </left>
        <right/>
        <top/>
        <bottom/>
        <vertical/>
        <horizontal/>
      </border>
    </dxf>
    <dxf>
      <font>
        <b val="0"/>
        <i val="0"/>
        <strike val="0"/>
        <condense val="0"/>
        <extend val="0"/>
        <outline val="0"/>
        <shadow val="0"/>
        <u val="none"/>
        <vertAlign val="baseline"/>
        <sz val="11"/>
        <color theme="1"/>
        <name val="Calibri"/>
        <scheme val="minor"/>
      </font>
      <numFmt numFmtId="164" formatCode="0.0%"/>
      <alignment horizontal="right" vertical="bottom" textRotation="0" indent="0" justifyLastLine="0" shrinkToFit="0" readingOrder="0"/>
      <border diagonalUp="0" diagonalDown="0">
        <left/>
        <right style="thin">
          <color theme="4" tint="-0.24994659260841701"/>
        </right>
        <top/>
        <bottom/>
        <vertical/>
        <horizontal/>
      </border>
    </dxf>
    <dxf>
      <alignment horizontal="right" vertical="bottom" textRotation="0" indent="0" justifyLastLine="0" shrinkToFit="0" readingOrder="0"/>
      <border diagonalUp="0" diagonalDown="0">
        <left style="thin">
          <color theme="4" tint="-0.24994659260841701"/>
        </left>
        <right/>
        <top/>
        <bottom/>
        <vertical/>
        <horizontal/>
      </border>
    </dxf>
    <dxf>
      <font>
        <strike val="0"/>
        <outline val="0"/>
        <shadow val="0"/>
        <u val="none"/>
        <vertAlign val="baseline"/>
        <sz val="11"/>
        <color auto="1"/>
        <name val="Calibri"/>
        <scheme val="minor"/>
      </font>
      <fill>
        <patternFill patternType="solid">
          <fgColor indexed="64"/>
          <bgColor theme="4" tint="0.79998168889431442"/>
        </patternFill>
      </fill>
    </dxf>
    <dxf>
      <font>
        <b/>
        <i val="0"/>
        <strike val="0"/>
      </font>
      <fill>
        <patternFill>
          <bgColor theme="0" tint="-0.14996795556505021"/>
        </patternFill>
      </fill>
      <border>
        <bottom style="thin">
          <color auto="1"/>
        </bottom>
      </border>
    </dxf>
    <dxf>
      <font>
        <b/>
        <i val="0"/>
      </font>
      <fill>
        <patternFill>
          <bgColor theme="4" tint="0.79998168889431442"/>
        </patternFill>
      </fill>
      <border>
        <top style="double">
          <color auto="1"/>
        </top>
        <bottom style="thin">
          <color auto="1"/>
        </bottom>
      </border>
    </dxf>
  </dxfs>
  <tableStyles count="1" defaultTableStyle="TableStyleMedium2" defaultPivotStyle="PivotStyleLight16">
    <tableStyle name="Table Style 1" pivot="0" count="2" xr9:uid="{6ECB55A1-6CB1-476E-819D-91545E0756A1}">
      <tableStyleElement type="lastColumn" dxfId="97"/>
      <tableStyleElement type="firstColumnStripe" dxfId="96"/>
    </tableStyle>
  </tableStyles>
  <colors>
    <mruColors>
      <color rgb="FF5B9BD5"/>
      <color rgb="FFDDEBF7"/>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F19" totalsRowShown="0" headerRowDxfId="95">
  <tableColumns count="6">
    <tableColumn id="1" xr3:uid="{00000000-0010-0000-0000-000001000000}" name="Subject Area"/>
    <tableColumn id="2" xr3:uid="{00000000-0010-0000-0000-000002000000}" name="Under 25 years No." dataDxfId="94"/>
    <tableColumn id="3" xr3:uid="{00000000-0010-0000-0000-000003000000}" name="Under 25 years %" dataDxfId="93"/>
    <tableColumn id="4" xr3:uid="{00000000-0010-0000-0000-000004000000}" name="25 and over No." dataDxfId="92"/>
    <tableColumn id="5" xr3:uid="{00000000-0010-0000-0000-000005000000}" name="25 and over %" dataDxfId="91"/>
    <tableColumn id="6" xr3:uid="{00000000-0010-0000-0000-000006000000}" name="Total" dataDxfId="90">
      <calculatedColumnFormula>Table2[[#This Row],[Under 25 years No.]]+Table2[[#This Row],[25 and over No.]]</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1F0381-3705-4C41-99C6-C85CE1D1E20D}" name="Table69" displayName="Table69" ref="A2:E15" totalsRowShown="0" headerRowDxfId="50" dataDxfId="49">
  <tableColumns count="5">
    <tableColumn id="1" xr3:uid="{5170B83A-DEDC-4669-8439-23E93B5C94CF}" name="LGD" dataDxfId="48"/>
    <tableColumn id="2" xr3:uid="{17996A49-0863-4387-B2B9-C72DC2743071}" name="2017/18" dataDxfId="47"/>
    <tableColumn id="3" xr3:uid="{286C884E-2306-40A9-8CF0-73A745B7477B}" name="2018/19" dataDxfId="46"/>
    <tableColumn id="4" xr3:uid="{99F5BA98-3A78-4EAE-9FF9-0E16E1A64B77}" name="2019/20" dataDxfId="45"/>
    <tableColumn id="5" xr3:uid="{C073F2CB-5521-4AC4-A3A1-B2DF69B8687A}" name="2020/21" dataDxfId="4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2227A34-E341-411F-988A-1965659246D8}" name="Table_B9" displayName="Table_B9" ref="A2:K22" totalsRowShown="0" headerRowDxfId="43" dataDxfId="41" headerRowBorderDxfId="42" tableBorderDxfId="40">
  <tableColumns count="11">
    <tableColumn id="1" xr3:uid="{6E745EC7-9E3C-489A-942A-794302D168B2}" name="Assembly Area" dataDxfId="39"/>
    <tableColumn id="11" xr3:uid="{E543CA03-41F0-400F-8F0F-BBA819712B2E}" name="2017/18 (No.)" dataDxfId="38"/>
    <tableColumn id="10" xr3:uid="{D7103ACC-E332-4DCD-95E5-CDC28FDDFC9A}" name="2017/18 (%)" dataDxfId="37"/>
    <tableColumn id="2" xr3:uid="{5C85E1C4-CB4F-46C8-A357-4DB8F403C476}" name="2018/19 (No.)" dataDxfId="36"/>
    <tableColumn id="3" xr3:uid="{3C30C63B-375E-4940-B2D0-3CDE3F685E80}" name="2018/19 (%) " dataDxfId="35"/>
    <tableColumn id="4" xr3:uid="{54AFF137-C6FB-4528-8A15-7E3D116081AD}" name="2019/20 (No.)" dataDxfId="34"/>
    <tableColumn id="5" xr3:uid="{C59A04D3-ABF7-4F0E-99BA-0678827EDD4A}" name="2019/20 (%) " dataDxfId="33"/>
    <tableColumn id="6" xr3:uid="{E7246A40-FA3B-4788-AB5D-10104EB11FB6}" name="2020/21 (No.)" dataDxfId="32"/>
    <tableColumn id="7" xr3:uid="{E0E25C37-5B38-4108-881A-73342C9A4F24}" name="2020/21 (%) " dataDxfId="31"/>
    <tableColumn id="8" xr3:uid="{D1AE4190-0938-4ED8-A4C4-36264525B80D}" name="2021/22 (No.)" dataDxfId="30"/>
    <tableColumn id="9" xr3:uid="{D5E5660A-F386-4B23-8904-DD9F0DF0162C}" name="2021/22 (%) " dataDxfId="2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B0BD299-7091-4309-BE59-E32443F8BDE8}" name="Table_B913" displayName="Table_B913" ref="A2:E21" totalsRowShown="0" headerRowDxfId="28" dataDxfId="26" headerRowBorderDxfId="27" tableBorderDxfId="25">
  <tableColumns count="5">
    <tableColumn id="1" xr3:uid="{6A739C20-DC00-49C3-B5F6-58F8F2651837}" name="Assembly Area " dataDxfId="24"/>
    <tableColumn id="2" xr3:uid="{B85D17D0-7659-4E5A-8A3E-AFF85E328373}" name="2018/19 (No.)" dataDxfId="23"/>
    <tableColumn id="4" xr3:uid="{A5470E30-2149-455B-92F8-E9929161F6AF}" name="2019/20 (No.)" dataDxfId="22"/>
    <tableColumn id="6" xr3:uid="{8131B12A-882C-45AA-A2A7-5D85D1903EFC}" name="2020/21 (No.)" dataDxfId="21"/>
    <tableColumn id="8" xr3:uid="{377CA31E-5B9E-4900-ACE6-E90F8F079514}" name="2021/22 (No.)" dataDxfId="20"/>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92AEE9-FAC9-4BE6-8680-0B486E8AED23}" name="Table_B6" displayName="Table_B6" ref="A2:H21" totalsRowShown="0" headerRowDxfId="19" dataDxfId="18">
  <tableColumns count="8">
    <tableColumn id="1" xr3:uid="{47863882-48B9-4836-9C8F-726323AF51E5}" name="Local Government District" dataDxfId="17"/>
    <tableColumn id="8" xr3:uid="{C7037BF1-876E-4016-9EFF-F0D1E35E8FB5}" name="Subjects allied to medicine" dataDxfId="16"/>
    <tableColumn id="7" xr3:uid="{01E3C09B-3C5B-4815-B1CC-9488FB20C16D}" name="Physical sciences" dataDxfId="15"/>
    <tableColumn id="6" xr3:uid="{203973FF-17C7-483F-86DA-99CA627324F8}" name="Engineering and technology" dataDxfId="14"/>
    <tableColumn id="5" xr3:uid="{B1A42260-CA3D-4046-9A18-8FF5D69551DF}" name="Computing" dataDxfId="13"/>
    <tableColumn id="4" xr3:uid="{6D522FC8-0A9E-479E-A9A5-782CE64E0D6E}" name="Architecture, building and planning" dataDxfId="12"/>
    <tableColumn id="3" xr3:uid="{407EDB65-D287-4749-AE3B-8615A9A2270F}" name="Business and management" dataDxfId="11"/>
    <tableColumn id="2" xr3:uid="{03266486-F107-4C1E-986A-7DD227F79199}" name="No. of participants" dataDxfId="10"/>
  </tableColumns>
  <tableStyleInfo name="TableStyleLight9" showFirstColumn="0" showLastColumn="0" showRowStripes="1" showColumnStripes="0"/>
  <extLst>
    <ext xmlns:x14="http://schemas.microsoft.com/office/spreadsheetml/2009/9/main" uri="{504A1905-F514-4f6f-8877-14C23A59335A}">
      <x14:table altText="Table B6" altTextSummary="A table containing LGD of NI domiciled HLA (level 6/7) participants in academic year 2019/20."/>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4707FBB-2FF8-411B-9BCF-0D50001B7C54}" name="Table14" displayName="Table14" ref="A3:B10" totalsRowShown="0">
  <tableColumns count="2">
    <tableColumn id="1" xr3:uid="{9BC114B6-362F-4D25-AD9D-2421B8572AB2}" name="Sector Subject Area"/>
    <tableColumn id="2" xr3:uid="{CD15174D-DA81-4AC2-A7AB-0E29BA44A9A8}" name="SRC Starts"/>
  </tableColumns>
  <tableStyleInfo name="TableStyleLight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C48D296-97CC-46D3-9CCC-A60BC59C7767}" name="Table15" displayName="Table15" ref="A12:B16" totalsRowShown="0">
  <tableColumns count="2">
    <tableColumn id="1" xr3:uid="{2CF0CFE3-268D-47C6-B7E4-47D73EA60E17}" name="STEM Indicator"/>
    <tableColumn id="2" xr3:uid="{C23749D1-47F6-469B-A6D1-2A1B3CC74D17}" name="SRC Starts"/>
  </tableColumns>
  <tableStyleInfo name="TableStyleLight1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696D71-E180-476E-8A23-D99222B2FB27}" name="Table17" displayName="Table17" ref="A18:B21" totalsRowShown="0">
  <tableColumns count="2">
    <tableColumn id="1" xr3:uid="{2AC71653-4F16-4A09-A68F-69CE18FC6944}" name="Sex"/>
    <tableColumn id="2" xr3:uid="{BC0B23CF-8114-4A54-8E35-9FDE6366A1D5}" name="SRC Starts"/>
  </tableColumns>
  <tableStyleInfo name="TableStyleLight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7FDA0D-1FE2-48A6-BFFA-347229829618}" name="Table_52" displayName="Table_52" ref="A3:H15" totalsRowShown="0" headerRowDxfId="9" dataDxfId="8">
  <tableColumns count="8">
    <tableColumn id="1" xr3:uid="{F6250205-8986-4658-9683-31065235431F}" name="Local Government District" dataDxfId="7"/>
    <tableColumn id="8" xr3:uid="{1D68D99B-42B9-4623-BFCA-BAE15F5683F4}" name="Subjects allied to medicine" dataDxfId="6"/>
    <tableColumn id="7" xr3:uid="{2C9B40CA-E0B4-4D33-8DB3-7DDCE9E6ABD0}" name="Physical sciences" dataDxfId="5"/>
    <tableColumn id="6" xr3:uid="{CC22C5FB-995F-4EF6-ADF6-2D2890CFAA09}" name="Engineering and technology" dataDxfId="4"/>
    <tableColumn id="5" xr3:uid="{3639158C-88C0-4AF9-9E0B-22636FC2B141}" name="Computing" dataDxfId="3"/>
    <tableColumn id="4" xr3:uid="{46F0538D-D6A0-4313-9E16-2C2B50911667}" name="Architecture, building and planning" dataDxfId="2"/>
    <tableColumn id="3" xr3:uid="{EE4D684D-33DA-431E-8009-08B9BE7169EB}" name="Business and management" dataDxfId="1"/>
    <tableColumn id="2" xr3:uid="{4BEC4A10-D170-4B0C-8DED-A2835770C503}" name="No. of participants" dataDxfId="0"/>
  </tableColumns>
  <tableStyleInfo name="TableStyleLight9" showFirstColumn="0" showLastColumn="0" showRowStripes="1" showColumnStripes="0"/>
  <extLst>
    <ext xmlns:x14="http://schemas.microsoft.com/office/spreadsheetml/2009/9/main" uri="{504A1905-F514-4f6f-8877-14C23A59335A}">
      <x14:table altText="Table B6" altTextSummary="A table containing LGD of NI domiciled HLA (level 6/7) participants in academic year 2019/20."/>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2:B6" totalsRowShown="0" headerRowDxfId="89">
  <autoFilter ref="A2:B6" xr:uid="{00000000-0009-0000-0100-000003000000}">
    <filterColumn colId="0" hiddenButton="1"/>
    <filterColumn colId="1" hiddenButton="1"/>
  </autoFilter>
  <tableColumns count="2">
    <tableColumn id="1" xr3:uid="{00000000-0010-0000-0100-000001000000}" name="RRQ Title"/>
    <tableColumn id="2" xr3:uid="{00000000-0010-0000-0100-000002000000}" name="Numbe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2:C11" totalsRowShown="0" headerRowDxfId="88">
  <tableColumns count="3">
    <tableColumn id="1" xr3:uid="{00000000-0010-0000-0200-000001000000}" name="Subject Sector Area"/>
    <tableColumn id="2" xr3:uid="{00000000-0010-0000-0200-000002000000}" name="Number"/>
    <tableColumn id="3" xr3:uid="{00000000-0010-0000-0200-000003000000}" name="Percentage" dataDxfId="8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12:C19" totalsRowShown="0" headerRowDxfId="86">
  <tableColumns count="3">
    <tableColumn id="1" xr3:uid="{00000000-0010-0000-0300-000001000000}" name="Subject Sector Area"/>
    <tableColumn id="2" xr3:uid="{00000000-0010-0000-0300-000002000000}" name="Number"/>
    <tableColumn id="3" xr3:uid="{00000000-0010-0000-0300-000003000000}" name="Percentage" dataDxfId="85"/>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33D9C9-3F32-4AC9-975A-4D99B5A14A37}" name="Table1" displayName="Table1" ref="A2:E106" totalsRowShown="0" headerRowDxfId="84" dataDxfId="83">
  <tableColumns count="5">
    <tableColumn id="1" xr3:uid="{DA125B59-C572-4EBE-B953-A83A195E5ABC}" name="LGD" dataDxfId="82"/>
    <tableColumn id="2" xr3:uid="{37548562-CDF6-421C-90B9-74B5F2229387}" name="Subject sector area" dataDxfId="81"/>
    <tableColumn id="3" xr3:uid="{0B610796-65EF-469E-AFA9-368AF4F6FC38}" name="Female" dataDxfId="80"/>
    <tableColumn id="4" xr3:uid="{40042B03-9721-40FF-BAEE-E836B0E4C9CF}" name="Male" dataDxfId="79"/>
    <tableColumn id="5" xr3:uid="{B75942EF-C773-401B-ABF3-7BED0467E514}" name="Total" dataDxfId="7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0580B6-2F9F-4D1C-9A62-24B34F61B607}" name="Table6" displayName="Table6" ref="A2:D15" totalsRowShown="0" headerRowDxfId="77" dataDxfId="76">
  <autoFilter ref="A2:D15" xr:uid="{DB0580B6-2F9F-4D1C-9A62-24B34F61B607}">
    <filterColumn colId="0" hiddenButton="1"/>
    <filterColumn colId="1" hiddenButton="1"/>
    <filterColumn colId="2" hiddenButton="1"/>
    <filterColumn colId="3" hiddenButton="1"/>
  </autoFilter>
  <tableColumns count="4">
    <tableColumn id="1" xr3:uid="{101E6A12-BAB8-46E7-A587-9AD0BB600DD1}" name="LGD" dataDxfId="75"/>
    <tableColumn id="2" xr3:uid="{DDAF92A6-3E0C-4771-93BE-9271BD6C6D29}" name="Male" dataDxfId="74"/>
    <tableColumn id="3" xr3:uid="{C207E5E0-3CB5-4DD6-AA6C-13046AF4D5E9}" name="Female" dataDxfId="73"/>
    <tableColumn id="4" xr3:uid="{7BC28D90-B054-40D1-8ECC-0AD2E4AFEEFB}" name="Total" dataDxfId="7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8547EA6-2434-4610-BE78-B1F76B7CF143}" name="Table7" displayName="Table7" ref="A2:H14" totalsRowShown="0" headerRowDxfId="71" dataDxfId="70">
  <tableColumns count="8">
    <tableColumn id="1" xr3:uid="{EE0D5671-9887-452F-A6A4-9C2233010B1F}" name="LGD" dataDxfId="69"/>
    <tableColumn id="2" xr3:uid="{F47D6D74-E492-4B67-A7EC-EB6C740C432E}" name="Subjects allied to medicine" dataDxfId="68"/>
    <tableColumn id="3" xr3:uid="{5B528418-8BAC-4D88-910B-3C45A8F584C5}" name="Physical sciences" dataDxfId="67"/>
    <tableColumn id="4" xr3:uid="{88BFE524-A67D-4D98-86D8-4A7BD9335D53}" name="Engineering and technology" dataDxfId="66"/>
    <tableColumn id="5" xr3:uid="{3A8BF096-FF9B-4F1B-B4E8-7893A283A3C2}" name="Computing" dataDxfId="65"/>
    <tableColumn id="6" xr3:uid="{8D35802B-5393-4D00-B251-44DB299C178C}" name="Architecture, building and planning" dataDxfId="64"/>
    <tableColumn id="7" xr3:uid="{36CE292C-6315-4CD5-9E21-967DF9338E2A}" name="Business and management" dataDxfId="63"/>
    <tableColumn id="8" xr3:uid="{293C2DFB-B095-431F-9F2D-1A3812EF65D3}" name="Total" dataDxfId="6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055915-60DD-4E85-8C87-7A51D40B08D3}" name="Table16" displayName="Table16" ref="A3:D11" totalsRowShown="0" headerRowDxfId="61">
  <tableColumns count="4">
    <tableColumn id="1" xr3:uid="{676C9DAF-D7DD-4FA0-AEEF-AB9741BAC575}" name="FE_COLLEGE"/>
    <tableColumn id="2" xr3:uid="{7E846468-3A02-4756-8DCF-DACB72D2F155}" name="2018/19" dataDxfId="60"/>
    <tableColumn id="3" xr3:uid="{06ED29B8-6055-4582-865B-C5222D7BF81D}" name="2019/20"/>
    <tableColumn id="4" xr3:uid="{1143F46C-A17F-4290-BBF7-85B7463C76C1}" name="2020/2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F839B4-8FD2-45A5-A625-AF22C7D2A114}" name="Table44" displayName="Table44" ref="A30:D33" totalsRowShown="0" headerRowDxfId="59" dataDxfId="57" headerRowBorderDxfId="58" tableBorderDxfId="56" totalsRowBorderDxfId="55">
  <tableColumns count="4">
    <tableColumn id="1" xr3:uid="{457BE460-E1A0-4F80-BBAC-E2D335AF7ED7}" name="Subject sector area" dataDxfId="54"/>
    <tableColumn id="2" xr3:uid="{E0D8C0B7-08A4-47F4-8F46-B8285F2AC173}" name="2018/19" dataDxfId="53"/>
    <tableColumn id="3" xr3:uid="{21E5CFAD-3082-499F-9ADC-1D6ECD900199}" name="2019/20" dataDxfId="52"/>
    <tableColumn id="4" xr3:uid="{E08F1738-B449-425A-9BEB-F31B757320D9}" name="2020/21" dataDxfId="5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3.xml.rels><?xml version="1.0" encoding="UTF-8" standalone="yes"?>
<Relationships xmlns="http://schemas.openxmlformats.org/package/2006/relationships"><Relationship Id="rId2" Type="http://schemas.openxmlformats.org/officeDocument/2006/relationships/hyperlink" Target="https://www.hesa.ac.uk/support/documentation/hecos" TargetMode="External"/><Relationship Id="rId1" Type="http://schemas.openxmlformats.org/officeDocument/2006/relationships/hyperlink" Target="https://www.hesa.ac.uk/support/documentation/hecos"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conomy-ni.gov.uk/articles/new-rounding-and-suppression-approach-further-education-and-essential-skills"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s://www.economy-ni.gov.uk/articles/new-rounding-and-suppression-approach-further-education-and-essential-skills" TargetMode="External"/><Relationship Id="rId1" Type="http://schemas.openxmlformats.org/officeDocument/2006/relationships/hyperlink" Target="http://webarchive.nationalarchives.gov.uk/+/www.ofqual.gov.uk/research-and-statistics/statistics/429-sector-subject-area-classification-system-ssac"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46.xml.rels><?xml version="1.0" encoding="UTF-8" standalone="yes"?>
<Relationships xmlns="http://schemas.openxmlformats.org/package/2006/relationships"><Relationship Id="rId3" Type="http://schemas.openxmlformats.org/officeDocument/2006/relationships/hyperlink" Target="https://www.nisra.gov.uk/publications/census-2021-output-geography-information-papers" TargetMode="External"/><Relationship Id="rId2" Type="http://schemas.openxmlformats.org/officeDocument/2006/relationships/hyperlink" Target="https://www.nisra.gov.uk/statistics/census/2021-census" TargetMode="External"/><Relationship Id="rId1" Type="http://schemas.openxmlformats.org/officeDocument/2006/relationships/hyperlink" Target="https://www.nisra.gov.uk/support/geography/urban-rural-classification" TargetMode="External"/><Relationship Id="rId6" Type="http://schemas.openxmlformats.org/officeDocument/2006/relationships/hyperlink" Target="https://www.nisra.gov.uk/statistics/deprivation/northern-ireland-multiple-deprivation-measure-2017-nimdm2017" TargetMode="External"/><Relationship Id="rId5" Type="http://schemas.openxmlformats.org/officeDocument/2006/relationships/hyperlink" Target="https://build.nisra.gov.uk/en/metadata/variable?d=HOUSEHOLD&amp;v=HH_DEPRIVATION" TargetMode="External"/><Relationship Id="rId4" Type="http://schemas.openxmlformats.org/officeDocument/2006/relationships/hyperlink" Target="https://www.nisra.gov.uk/statistics/census/2021-census" TargetMode="External"/></Relationships>
</file>

<file path=xl/worksheets/_rels/sheet4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s>
</file>

<file path=xl/worksheets/_rels/sheet5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7.xml.rels><?xml version="1.0" encoding="UTF-8" standalone="yes"?>
<Relationships xmlns="http://schemas.openxmlformats.org/package/2006/relationships"><Relationship Id="rId1" Type="http://schemas.openxmlformats.org/officeDocument/2006/relationships/hyperlink" Target="https://www.nisra.gov.uk/publications/2024-mid-year-population-estimates-northern-ireland-and-estimates-population-aged-8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7"/>
  <sheetViews>
    <sheetView showGridLines="0" tabSelected="1" topLeftCell="A56" workbookViewId="0">
      <selection activeCell="A106" sqref="A106"/>
    </sheetView>
  </sheetViews>
  <sheetFormatPr defaultRowHeight="15" x14ac:dyDescent="0.25"/>
  <sheetData>
    <row r="1" spans="1:1" ht="41.85" customHeight="1" x14ac:dyDescent="0.3">
      <c r="A1" s="3" t="s">
        <v>0</v>
      </c>
    </row>
    <row r="2" spans="1:1" ht="35.1" customHeight="1" x14ac:dyDescent="0.3">
      <c r="A2" s="3" t="s">
        <v>1</v>
      </c>
    </row>
    <row r="3" spans="1:1" ht="17.850000000000001" customHeight="1" x14ac:dyDescent="0.25">
      <c r="A3" s="36" t="s">
        <v>2</v>
      </c>
    </row>
    <row r="4" spans="1:1" x14ac:dyDescent="0.25">
      <c r="A4" s="2" t="str">
        <f>'Table 01'!A1</f>
        <v>Table 01: All HLA (level 4 /5) participants by sector subject area and age group, academic year 2019/20</v>
      </c>
    </row>
    <row r="5" spans="1:1" x14ac:dyDescent="0.25">
      <c r="A5" s="2" t="str">
        <f>'Table 02'!A1</f>
        <v>Table 02: Health, public services and care HLAs by qualification, academic year 2019/20</v>
      </c>
    </row>
    <row r="6" spans="1:1" x14ac:dyDescent="0.25">
      <c r="A6" s="2" t="s">
        <v>3</v>
      </c>
    </row>
    <row r="7" spans="1:1" x14ac:dyDescent="0.25">
      <c r="A7" s="2" t="s">
        <v>4</v>
      </c>
    </row>
    <row r="8" spans="1:1" x14ac:dyDescent="0.25">
      <c r="A8" s="2" t="str">
        <f>'Table 04 &amp; 05'!A19</f>
        <v>Table 05: Civil Engineering Starts on HLAs at Higher Education Institutions, academic years 2018/19 - 2019/20</v>
      </c>
    </row>
    <row r="9" spans="1:1" x14ac:dyDescent="0.25">
      <c r="A9" s="2" t="str">
        <f>'Table 06'!A1</f>
        <v xml:space="preserve">Table 06a : The number of participants on Engineering and manufacturing technologies HLAs at FE colleges by Parliamentary constituency, academic year 2019/20 </v>
      </c>
    </row>
    <row r="10" spans="1:1" x14ac:dyDescent="0.25">
      <c r="A10" s="2" t="s">
        <v>5</v>
      </c>
    </row>
    <row r="11" spans="1:1" ht="22.5" customHeight="1" x14ac:dyDescent="0.25">
      <c r="A11" s="36" t="s">
        <v>6</v>
      </c>
    </row>
    <row r="12" spans="1:1" x14ac:dyDescent="0.25">
      <c r="A12" s="2" t="s">
        <v>7</v>
      </c>
    </row>
    <row r="13" spans="1:1" x14ac:dyDescent="0.25">
      <c r="A13" s="2" t="s">
        <v>8</v>
      </c>
    </row>
    <row r="14" spans="1:1" x14ac:dyDescent="0.25">
      <c r="A14" s="2" t="s">
        <v>9</v>
      </c>
    </row>
    <row r="15" spans="1:1" x14ac:dyDescent="0.25">
      <c r="A15" s="2" t="str">
        <f>'Table 08'!A1</f>
        <v>Table 08 : HLA (level 4/5) participants by subject sector area and sex in Lagan Valley Assembly Area, academic year 2020/21</v>
      </c>
    </row>
    <row r="16" spans="1:1" x14ac:dyDescent="0.25">
      <c r="A16" s="2" t="str">
        <f>'Table 09'!A1</f>
        <v>Table 09: Assembly Area (AA) of NI domiciled HLA (level 6/7) participants by sector - academic year 2020/21</v>
      </c>
    </row>
    <row r="17" spans="1:1" ht="13.5" customHeight="1" x14ac:dyDescent="0.25">
      <c r="A17" s="2" t="str">
        <f>'Table 10'!A1</f>
        <v>Table 10: Assembly Area (AA) of NI domiciled HLA (level 6/7) participants by sex - academic year 2020/21</v>
      </c>
    </row>
    <row r="18" spans="1:1" x14ac:dyDescent="0.25">
      <c r="A18" s="2" t="str">
        <f>'Table 11'!A1</f>
        <v>Table 11: Assembly Area (AA) of HLA starts (level 4/5), academic years 2017/18 to 2020/21</v>
      </c>
    </row>
    <row r="19" spans="1:1" x14ac:dyDescent="0.25">
      <c r="A19" s="2" t="str">
        <f>'Table 12'!A1</f>
        <v>Table 12: Assembly Area (AA) of NI domiciled HLA starts (level 6/7), academic years 2018/19 to 2020/21</v>
      </c>
    </row>
    <row r="20" spans="1:1" x14ac:dyDescent="0.25">
      <c r="A20" s="2" t="str">
        <f>'Table 13'!A1</f>
        <v>Table 13: Local Government District (LGD) of HLA level 4/5 participants by Subject sector area and sex - academic year 2020/21</v>
      </c>
    </row>
    <row r="21" spans="1:1" x14ac:dyDescent="0.25">
      <c r="A21" s="2" t="str">
        <f>'Table 14'!A1</f>
        <v>Table 14: Local Government District (LGD) of NI domiciled HLA level 6/7 participants by sex - academic year 2020/21</v>
      </c>
    </row>
    <row r="22" spans="1:1" x14ac:dyDescent="0.25">
      <c r="A22" s="2" t="str">
        <f>'Table 15'!A1</f>
        <v>Table 15: Local Government District (LGD) of NI domiciled HLA level 6/7 participants by sector - academic year 2020/21</v>
      </c>
    </row>
    <row r="23" spans="1:1" x14ac:dyDescent="0.25">
      <c r="A23" s="2" t="str">
        <f>'Table 16'!A1</f>
        <v>Table 16: Final year Higher Level Apprenticeships at FE colleges and CAFRE by Level, academic year 2018/19 - 2020/21</v>
      </c>
    </row>
    <row r="24" spans="1:1" x14ac:dyDescent="0.25">
      <c r="A24" s="2" t="str">
        <f>'Table 17'!A1</f>
        <v>Table17: HLA qualifiers at HEIs by level of qualification - academic year 2020/21</v>
      </c>
    </row>
    <row r="25" spans="1:1" x14ac:dyDescent="0.25">
      <c r="A25" s="2" t="str">
        <f>'Table 18'!A1</f>
        <v>Table 18: FE and CAFRE HLA Starts related to Physics*, academic years 2018/19 - 2020/21</v>
      </c>
    </row>
    <row r="26" spans="1:1" x14ac:dyDescent="0.25">
      <c r="A26" s="2" t="str">
        <f>'Table 19'!A1</f>
        <v>Table 19: FE and CAFRE Final year HLAs related to physics* by success rate, academic years 2018/19 - 2020/21</v>
      </c>
    </row>
    <row r="27" spans="1:1" x14ac:dyDescent="0.25">
      <c r="A27" s="2" t="str">
        <f>'Table 20'!A1</f>
        <v>Table 20: HEI HLA Starts on Civil Engineering courses by Sex - academic years 2018/19 to 2020/21</v>
      </c>
    </row>
    <row r="28" spans="1:1" x14ac:dyDescent="0.25">
      <c r="A28" s="2" t="str">
        <f>'Table 21'!A1</f>
        <v xml:space="preserve">Table 21a: FE and CAFRE HLA Starts by Local Government District (LGD), academic years 2017/18 - 2020/21  </v>
      </c>
    </row>
    <row r="29" spans="1:1" x14ac:dyDescent="0.25">
      <c r="A29" s="2" t="str">
        <f>'Table 22'!A1</f>
        <v>Table 22: Number of individuals on Higher Level Apprenticeships at FE colleges and CAFRE by Subject sector area and LGD, 2018/19 - 2020/21</v>
      </c>
    </row>
    <row r="30" spans="1:1" x14ac:dyDescent="0.25">
      <c r="A30" s="2" t="str">
        <f>'Table 23'!A1</f>
        <v>Table 23a: Local Government District (LGD) of NI domiciled Engineering and Technology HLA participants by sector - academic year 2018/19 to 2020/21</v>
      </c>
    </row>
    <row r="31" spans="1:1" x14ac:dyDescent="0.25">
      <c r="A31" s="2" t="str">
        <f>'Table 23'!A31</f>
        <v>Table 23b: Local Government District (LGD) of NI domiciled Business HLA participants by sector - academic year 2018/19 to 2020/21</v>
      </c>
    </row>
    <row r="32" spans="1:1" x14ac:dyDescent="0.25">
      <c r="A32" s="2" t="str">
        <f>'Table 24'!A1</f>
        <v>Table 24: Higher Level Apprenticeship Starts at FE colleges and CAFRE 2017/18 - 2020/21</v>
      </c>
    </row>
    <row r="33" spans="1:1" ht="22.35" customHeight="1" x14ac:dyDescent="0.25">
      <c r="A33" s="289" t="s">
        <v>10</v>
      </c>
    </row>
    <row r="34" spans="1:1" x14ac:dyDescent="0.25">
      <c r="A34" s="2" t="str">
        <f>'Table 25'!A1</f>
        <v>Table 25a: Starts on HLAs at FE colleges &amp; CAFRE by deprivation quintile and level</v>
      </c>
    </row>
    <row r="35" spans="1:1" x14ac:dyDescent="0.25">
      <c r="A35" s="2" t="s">
        <v>11</v>
      </c>
    </row>
    <row r="36" spans="1:1" x14ac:dyDescent="0.25">
      <c r="A36" s="2" t="s">
        <v>12</v>
      </c>
    </row>
    <row r="37" spans="1:1" x14ac:dyDescent="0.25">
      <c r="A37" s="202" t="s">
        <v>13</v>
      </c>
    </row>
    <row r="38" spans="1:1" x14ac:dyDescent="0.25">
      <c r="A38" s="202" t="s">
        <v>14</v>
      </c>
    </row>
    <row r="39" spans="1:1" x14ac:dyDescent="0.25">
      <c r="A39" s="2" t="s">
        <v>15</v>
      </c>
    </row>
    <row r="40" spans="1:1" x14ac:dyDescent="0.25">
      <c r="A40" s="2" t="s">
        <v>16</v>
      </c>
    </row>
    <row r="41" spans="1:1" x14ac:dyDescent="0.25">
      <c r="A41" s="2" t="s">
        <v>17</v>
      </c>
    </row>
    <row r="42" spans="1:1" x14ac:dyDescent="0.25">
      <c r="A42" s="2" t="s">
        <v>18</v>
      </c>
    </row>
    <row r="43" spans="1:1" x14ac:dyDescent="0.25">
      <c r="A43" s="2" t="s">
        <v>19</v>
      </c>
    </row>
    <row r="44" spans="1:1" x14ac:dyDescent="0.25">
      <c r="A44" s="2" t="s">
        <v>20</v>
      </c>
    </row>
    <row r="45" spans="1:1" x14ac:dyDescent="0.25">
      <c r="A45" s="2" t="s">
        <v>21</v>
      </c>
    </row>
    <row r="46" spans="1:1" x14ac:dyDescent="0.25">
      <c r="A46" s="2" t="s">
        <v>22</v>
      </c>
    </row>
    <row r="47" spans="1:1" x14ac:dyDescent="0.25">
      <c r="A47" s="2" t="s">
        <v>23</v>
      </c>
    </row>
    <row r="48" spans="1:1" ht="20.85" customHeight="1" x14ac:dyDescent="0.25">
      <c r="A48" s="288" t="s">
        <v>24</v>
      </c>
    </row>
    <row r="49" spans="1:1" x14ac:dyDescent="0.25">
      <c r="A49" s="2" t="s">
        <v>25</v>
      </c>
    </row>
    <row r="51" spans="1:1" x14ac:dyDescent="0.25">
      <c r="A51" s="259" t="s">
        <v>26</v>
      </c>
    </row>
    <row r="52" spans="1:1" ht="15.75" thickBot="1" x14ac:dyDescent="0.3">
      <c r="A52" s="262" t="s">
        <v>27</v>
      </c>
    </row>
    <row r="53" spans="1:1" ht="15.75" thickTop="1" x14ac:dyDescent="0.25">
      <c r="A53" s="287" t="s">
        <v>28</v>
      </c>
    </row>
    <row r="54" spans="1:1" x14ac:dyDescent="0.25">
      <c r="A54" s="287" t="s">
        <v>29</v>
      </c>
    </row>
    <row r="55" spans="1:1" x14ac:dyDescent="0.25">
      <c r="A55" s="2" t="s">
        <v>30</v>
      </c>
    </row>
    <row r="56" spans="1:1" ht="23.1" customHeight="1" x14ac:dyDescent="0.25">
      <c r="A56" s="290" t="s">
        <v>31</v>
      </c>
    </row>
    <row r="57" spans="1:1" x14ac:dyDescent="0.25">
      <c r="A57" s="2" t="s">
        <v>32</v>
      </c>
    </row>
    <row r="58" spans="1:1" x14ac:dyDescent="0.25">
      <c r="A58" s="2" t="s">
        <v>33</v>
      </c>
    </row>
    <row r="59" spans="1:1" x14ac:dyDescent="0.25">
      <c r="A59" s="2" t="s">
        <v>34</v>
      </c>
    </row>
    <row r="60" spans="1:1" x14ac:dyDescent="0.25">
      <c r="A60" s="291" t="s">
        <v>35</v>
      </c>
    </row>
    <row r="61" spans="1:1" x14ac:dyDescent="0.25">
      <c r="A61" s="292" t="s">
        <v>36</v>
      </c>
    </row>
    <row r="62" spans="1:1" x14ac:dyDescent="0.25">
      <c r="A62" s="202" t="s">
        <v>37</v>
      </c>
    </row>
    <row r="63" spans="1:1" x14ac:dyDescent="0.25">
      <c r="A63" s="2" t="s">
        <v>38</v>
      </c>
    </row>
    <row r="64" spans="1:1" x14ac:dyDescent="0.25">
      <c r="A64" s="2" t="s">
        <v>39</v>
      </c>
    </row>
    <row r="65" spans="1:1" x14ac:dyDescent="0.25">
      <c r="A65" s="2" t="s">
        <v>40</v>
      </c>
    </row>
    <row r="66" spans="1:1" x14ac:dyDescent="0.25">
      <c r="A66" s="2" t="s">
        <v>41</v>
      </c>
    </row>
    <row r="67" spans="1:1" x14ac:dyDescent="0.25">
      <c r="A67" s="2" t="s">
        <v>42</v>
      </c>
    </row>
    <row r="68" spans="1:1" x14ac:dyDescent="0.25">
      <c r="A68" s="202" t="s">
        <v>43</v>
      </c>
    </row>
    <row r="69" spans="1:1" x14ac:dyDescent="0.25">
      <c r="A69" s="2" t="s">
        <v>44</v>
      </c>
    </row>
    <row r="70" spans="1:1" x14ac:dyDescent="0.25">
      <c r="A70" s="2" t="s">
        <v>45</v>
      </c>
    </row>
    <row r="71" spans="1:1" x14ac:dyDescent="0.25">
      <c r="A71" s="202" t="s">
        <v>46</v>
      </c>
    </row>
    <row r="72" spans="1:1" x14ac:dyDescent="0.25">
      <c r="A72" s="202" t="s">
        <v>47</v>
      </c>
    </row>
    <row r="73" spans="1:1" x14ac:dyDescent="0.25">
      <c r="A73" s="202" t="s">
        <v>47</v>
      </c>
    </row>
    <row r="74" spans="1:1" x14ac:dyDescent="0.25">
      <c r="A74" t="s">
        <v>697</v>
      </c>
    </row>
    <row r="75" spans="1:1" x14ac:dyDescent="0.25">
      <c r="A75" s="2" t="s">
        <v>708</v>
      </c>
    </row>
    <row r="76" spans="1:1" x14ac:dyDescent="0.25">
      <c r="A76" s="2" t="s">
        <v>707</v>
      </c>
    </row>
    <row r="77" spans="1:1" x14ac:dyDescent="0.25">
      <c r="A77" s="291" t="s">
        <v>721</v>
      </c>
    </row>
    <row r="78" spans="1:1" x14ac:dyDescent="0.25">
      <c r="A78" s="291" t="s">
        <v>722</v>
      </c>
    </row>
    <row r="79" spans="1:1" x14ac:dyDescent="0.25">
      <c r="A79" s="2" t="s">
        <v>727</v>
      </c>
    </row>
    <row r="80" spans="1:1" x14ac:dyDescent="0.25">
      <c r="A80" s="2" t="s">
        <v>750</v>
      </c>
    </row>
    <row r="81" spans="1:1" x14ac:dyDescent="0.25">
      <c r="A81" s="2" t="s">
        <v>751</v>
      </c>
    </row>
    <row r="82" spans="1:1" x14ac:dyDescent="0.25">
      <c r="A82" s="2" t="s">
        <v>759</v>
      </c>
    </row>
    <row r="83" spans="1:1" x14ac:dyDescent="0.25">
      <c r="A83" s="2" t="s">
        <v>760</v>
      </c>
    </row>
    <row r="84" spans="1:1" x14ac:dyDescent="0.25">
      <c r="A84" s="2" t="s">
        <v>762</v>
      </c>
    </row>
    <row r="85" spans="1:1" x14ac:dyDescent="0.25">
      <c r="A85" s="2" t="s">
        <v>765</v>
      </c>
    </row>
    <row r="86" spans="1:1" x14ac:dyDescent="0.25">
      <c r="A86" s="2" t="s">
        <v>769</v>
      </c>
    </row>
    <row r="87" spans="1:1" x14ac:dyDescent="0.25">
      <c r="A87" s="2" t="s">
        <v>772</v>
      </c>
    </row>
    <row r="88" spans="1:1" x14ac:dyDescent="0.25">
      <c r="A88" s="2" t="s">
        <v>788</v>
      </c>
    </row>
    <row r="89" spans="1:1" x14ac:dyDescent="0.25">
      <c r="A89" s="2" t="s">
        <v>804</v>
      </c>
    </row>
    <row r="90" spans="1:1" x14ac:dyDescent="0.25">
      <c r="A90" s="2" t="s">
        <v>814</v>
      </c>
    </row>
    <row r="91" spans="1:1" x14ac:dyDescent="0.25">
      <c r="A91" s="2" t="str">
        <f>'Table 73'!A1</f>
        <v>Table 73: Number of participants on Higher Level Apprenticeships in Higher Education from NI Domiciled Quintile 1 (Most deprived) and Quintile 2 by disability, academic year 2022/23</v>
      </c>
    </row>
    <row r="92" spans="1:1" x14ac:dyDescent="0.25">
      <c r="A92" s="388" t="str">
        <f>'Table 74'!A1</f>
        <v>Table 74a: Number of Higher Level Apprenticeships in Further Education starts by Previous Institution Type, 2019/20 to 2023/24</v>
      </c>
    </row>
    <row r="93" spans="1:1" x14ac:dyDescent="0.25">
      <c r="A93" s="388" t="str">
        <f>'Table 74'!A8</f>
        <v>Table 74b: Percentage of Higher Level Apprenticeships in Further Education starts by Previous Institution Type, 2019/20 to 2023/24</v>
      </c>
    </row>
    <row r="94" spans="1:1" x14ac:dyDescent="0.25">
      <c r="A94" s="388" t="str">
        <f>'Table 75'!A1</f>
        <v>Table 75: Number and percentage of Higher Level Apprenticeships in Further Education starts by Sector Subject Area, academic year 2023/24</v>
      </c>
    </row>
    <row r="95" spans="1:1" x14ac:dyDescent="0.25">
      <c r="A95" s="2" t="s">
        <v>851</v>
      </c>
    </row>
    <row r="96" spans="1:1" x14ac:dyDescent="0.25">
      <c r="A96" s="202" t="s">
        <v>866</v>
      </c>
    </row>
    <row r="97" spans="1:1" x14ac:dyDescent="0.25">
      <c r="A97" s="2" t="s">
        <v>865</v>
      </c>
    </row>
    <row r="98" spans="1:1" x14ac:dyDescent="0.25">
      <c r="A98" s="2" t="s">
        <v>872</v>
      </c>
    </row>
    <row r="99" spans="1:1" x14ac:dyDescent="0.25">
      <c r="A99" s="2" t="s">
        <v>895</v>
      </c>
    </row>
    <row r="100" spans="1:1" x14ac:dyDescent="0.25">
      <c r="A100" s="2" t="s">
        <v>896</v>
      </c>
    </row>
    <row r="101" spans="1:1" x14ac:dyDescent="0.25">
      <c r="A101" s="202" t="s">
        <v>901</v>
      </c>
    </row>
    <row r="102" spans="1:1" x14ac:dyDescent="0.25">
      <c r="A102" s="2" t="s">
        <v>907</v>
      </c>
    </row>
    <row r="103" spans="1:1" x14ac:dyDescent="0.25">
      <c r="A103" s="2" t="s">
        <v>908</v>
      </c>
    </row>
    <row r="104" spans="1:1" x14ac:dyDescent="0.25">
      <c r="A104" s="2" t="str">
        <f>HYPERLINK("#'Table 85'!A1", "Table 85: Higher Level Apprenticship starts in Further Education by Deprivation Quintile and Previous Institution type, academic years 2020/21 - 2024/25")</f>
        <v>Table 85: Higher Level Apprenticship starts in Further Education by Deprivation Quintile and Previous Institution type, academic years 2020/21 - 2024/25</v>
      </c>
    </row>
    <row r="105" spans="1:1" x14ac:dyDescent="0.25">
      <c r="A105" s="2" t="s">
        <v>966</v>
      </c>
    </row>
    <row r="106" spans="1:1" x14ac:dyDescent="0.25">
      <c r="A106" s="2" t="str">
        <f>'Table 87'!A1</f>
        <v>Table 87: Participant rate of Higher Level Apprenticship students (FE &amp; HE) per 100,000 people aged 16-64 by Local Governemnt District (LGD) in Northern Ireland, 2023/24</v>
      </c>
    </row>
    <row r="107" spans="1:1" x14ac:dyDescent="0.25">
      <c r="A107" s="2" t="str">
        <f>'Table 88'!A1</f>
        <v>Table 88: Number of students on  Leadership for Children’s Care, Learning and Development HLA ,  academic year 2024/25</v>
      </c>
    </row>
  </sheetData>
  <hyperlinks>
    <hyperlink ref="A4" location="'Table 01'!A1" display="'Table 01'!A1" xr:uid="{00000000-0004-0000-0000-000000000000}"/>
    <hyperlink ref="A5" location="'Table 02'!A1" display="'Table 02'!A1" xr:uid="{00000000-0004-0000-0000-000001000000}"/>
    <hyperlink ref="A6" location="'Table 03'!A1" display="Table 03: HLA (level 4 /5) final year achievers by sector subject area and academic year" xr:uid="{00000000-0004-0000-0000-000002000000}"/>
    <hyperlink ref="A7" location="'Table 04 &amp; 05'!A1" display="Table 04: Starts on Civil Engineering related HLAs, academic years 2017/18 - 2019/20" xr:uid="{00000000-0004-0000-0000-000003000000}"/>
    <hyperlink ref="A8" location="'Table 04 &amp; 05'!A19" display="'Table 04 &amp; 05'!A19" xr:uid="{00000000-0004-0000-0000-000004000000}"/>
    <hyperlink ref="A9" location="'Table 06'!A1" display="'Table 06'!A1" xr:uid="{00000000-0004-0000-0000-000005000000}"/>
    <hyperlink ref="A10" location="'Table 06'!A25" display="Table 06b : The number of participants on Engineering and manufacturing technologies HLAs at HEIs, academic year 2019/20 " xr:uid="{00000000-0004-0000-0000-000006000000}"/>
    <hyperlink ref="A12" location="'Table 07'!A1" display="Table 07a: Self-reported disability of HLA participants by sex, academic year 2020/21" xr:uid="{00000000-0004-0000-0000-000007000000}"/>
    <hyperlink ref="A13" location="'Table 07'!A6" display="Table 07b: Self-reported disability of HLA participants by age profile, academic year 2020/21" xr:uid="{00000000-0004-0000-0000-000008000000}"/>
    <hyperlink ref="A14" location="'Table 07'!A11" display="Table 07c: Self-reported disability of HLA participants by sector subject area, academic year 2020/21" xr:uid="{00000000-0004-0000-0000-000009000000}"/>
    <hyperlink ref="A15" location="'Table 08'!A1" display="'Table 08'!A1" xr:uid="{77B9DE75-10FF-41CF-89B1-364586BE6160}"/>
    <hyperlink ref="A16" location="'Table 09'!A1" display="'Table 09'!A1" xr:uid="{8F7A5E32-128B-4117-8ABB-4EBB84D18036}"/>
    <hyperlink ref="A17" location="'Table 10'!A1" display="'Table 10'!A1" xr:uid="{C482F186-43F6-4A20-B115-9BEB10BC1BCB}"/>
    <hyperlink ref="A18" location="'Table 11'!A1" display="Table 11: Assemby Area (AA) of NI domiciled HLA starts (level 6/7), academic years 2018/19 to 2020/21" xr:uid="{16FDDC7F-E5A7-4FDB-8DE5-ED13BDAECC07}"/>
    <hyperlink ref="A19" location="'Table 12'!A1" display="Table 12: Assembly Area (AA) of HLA starts (level 4/5), academic years 2017/18 to 2020/21" xr:uid="{0049639A-DBA7-45DB-AF48-1EF692C43CCC}"/>
    <hyperlink ref="A20" location="'Table 13'!A1" display="'Table 13'!A1" xr:uid="{A367541E-9A52-4A63-A11A-7282912F6FA5}"/>
    <hyperlink ref="A21" location="'Table 14'!A1" display="'Table 14'!A1" xr:uid="{CF4AF293-0E87-47F2-AF1D-5EA3C7FB2DBE}"/>
    <hyperlink ref="A22" location="'Table 15'!A1" display="'Table 15'!A1" xr:uid="{4EE8FD29-B3D0-42D8-8CD8-4E7CB06BE199}"/>
    <hyperlink ref="A23" location="'Table 16'!A1" display="'Table 16'!A1" xr:uid="{B2BB5724-A8FF-457A-8DC5-3452B2E58CAD}"/>
    <hyperlink ref="A24" location="'Table 17'!A1" display="'Table 17'!A1" xr:uid="{3C029904-B25E-4C16-8F52-4EA7319B18D8}"/>
    <hyperlink ref="A25" location="'Table 18'!A1" display="'Table 18'!A1" xr:uid="{B73F3D61-6DD8-439D-A5A4-1AF00DFE75B2}"/>
    <hyperlink ref="A26" location="'Table 19'!A1" display="'Table 19'!A1" xr:uid="{CC27D23B-7A06-42F7-BAF6-C6440A20C206}"/>
    <hyperlink ref="A27" location="'Table 20'!A1" display="'Table 20'!A1" xr:uid="{D7CC3A4E-2C60-47D0-A457-29EEC56EB39C}"/>
    <hyperlink ref="A28" location="'Table 21'!A1" display="'Table 21'!A1" xr:uid="{6C98B010-84CF-4EE8-A043-6867B55E93C3}"/>
    <hyperlink ref="A29" location="'Table 22'!A1" display="'Table 22'!A1" xr:uid="{78802C5C-78D2-4621-B6A6-CD1B74B40D4B}"/>
    <hyperlink ref="A30" location="'Table 23'!A1" display="'Table 23'!A1" xr:uid="{3934F014-AFB9-4215-B835-AF04409032BD}"/>
    <hyperlink ref="A31" location="Index!A31" display="Index!A31" xr:uid="{E98BA2A1-72E9-4B6E-BE56-E653796CB50E}"/>
    <hyperlink ref="A32" location="'Table 24'!A1" display="'Table 24'!A1" xr:uid="{5FE78452-2A4A-4EE6-AEDC-F1B91133A322}"/>
    <hyperlink ref="A34" location="'Table 25'!A1" display="'Table 25'!A1" xr:uid="{AF7F7DC9-FFFB-487F-9D16-A5FBD540131C}"/>
    <hyperlink ref="A35" location="'Table 26'!A1" display="Table 26: HLA students (all years) aged 50 and over by subject sector area" xr:uid="{131DE249-C94F-497A-90BB-E4A93C832DD8}"/>
    <hyperlink ref="A37" location="'Table 28'!A1" display="Table 28 Final year and achievers at FE colleges and CAFRE by Equality Group 2019/20 to 2021/22 (aggregated data)" xr:uid="{B8611F7B-9468-4131-BC34-859760BF6E1C}"/>
    <hyperlink ref="A36" location="'Table 27'!A1" display="Table 27 HLA Starts at FE colleges and CAFRE by Equality Group 2019/20 to 2021/22 (aggregated data)" xr:uid="{65FC8850-08A2-4CED-A577-B3C0E1FF2E8A}"/>
    <hyperlink ref="A38" location="'Table 29'!A1" display="Table 29: HLA students at FE colleges by Leave Reason 2017/18 to 2021/22 (aggregated data)" xr:uid="{725F2D96-F845-4DB2-AEAB-A03625204DFA}"/>
    <hyperlink ref="A42" location="'Table 32'!A1" display="Table 32: Number of HLA students at FE colleges and CAFRE by Deprivation Quintile and  Subject sector area, 2021/22" xr:uid="{2B4B94BA-AB37-42ED-AFC3-CC2776D20DD3}"/>
    <hyperlink ref="A43" location="'Table 33'!A1" display="Table 33: Number of HLA students at HEIs by Deprivation Quintile and  Subject sector area, 2021/22" xr:uid="{E63808BB-5C59-45EE-BDA5-BB8241F46AC2}"/>
    <hyperlink ref="A44" location="'Table 34'!A1" display="Table 34: Cyber Security and Networking Infrastructure Starts at FE , 2017/18 - 2021/22" xr:uid="{AECE8ADD-A2BC-4D47-9E9A-0EDCEA6A7F30}"/>
    <hyperlink ref="A45" location="'Table 35'!A1" display="Table 35: Engineering and manufacturing technologies Starts at FE by Sex , 2017/18 - 2021/22" xr:uid="{EB052460-E2ED-4EE2-B922-80312386FE71}"/>
    <hyperlink ref="A40" location="'Table 31'!A1" display="Table 31: Number of HLA starts at FE colleges and CAFRE by sex and STEM indicator, 2018/19 - 2021/22" xr:uid="{2BA70CA9-EB99-4DB5-962F-A9D2F3BE0830}"/>
    <hyperlink ref="A46" location="'Table 36'!A1" display="Table 36: Local Government District (LGD) of NI domiciled HLA at HEIs level 6/7 starts - academic year 2018/19 to 2021/22" xr:uid="{3BCA4BEE-BBD6-4B81-BF99-B59919FF35D6}"/>
    <hyperlink ref="A41" location="'Table 31'!A7" display="Table 31b: Number of HLA participants at FE colleges and CAFRE by sex and STEM indicator, 2018/19 - 2021/22" xr:uid="{7EAFD781-C48C-462B-8F69-AA0B0A78F2E1}"/>
    <hyperlink ref="A47" location="'Table 37'!A1" display="Table 37: Number of HLA participants at HEI by STEM indicator and sex, 2018/19 - 2021/22" xr:uid="{530FF52C-C780-4BDE-9DDC-14094270A8EF}"/>
    <hyperlink ref="A49" location="'Table 38'!A1" display="Table 38: Management Information: Number of Higher Level Apprenticeships (HLAs) at Further Education by Age Group (January 2024)" xr:uid="{24888723-CA73-41AB-A5D8-76F560400F07}"/>
    <hyperlink ref="A51" location="'Table 39'!A1" display="Table 39:  Aggregated number of HLAs in final year at SRC from 2018/19 to 2021/22 and number who obtained full achievement by subject sector area" xr:uid="{C35A9A03-5B9B-41D0-B63C-2CB5D00D9B79}"/>
    <hyperlink ref="A52" location="'Table 40'!A1" display="Table 40: Higher  Level Apprenticeship participants at FE for sector subject area Information and communication technology by level , 2018/19 to 2021/22" xr:uid="{9D231A3A-5FCA-43F6-ABA8-E9BE509010ED}"/>
    <hyperlink ref="A53" location="'Table 41'!A1" display="Table 41: HLA participants by Assembly Area (AA) in Further Education colleges, academic years 2017/18 to 2021/22" xr:uid="{788DE8D5-8A9D-42E1-B1C7-65361922481F}"/>
    <hyperlink ref="A54" location="'Table 42'!A1" display="Table 42: HLA participants by Assembly Area (AA) in Higher Education Institutions, academic years 2018/19 to 2021/22" xr:uid="{7840CD65-8911-46FA-A9A8-6DDFDE0FF9AF}"/>
    <hyperlink ref="A57" location="'Table 44'!A1" display="Table 44a: Higher Level Apprenticeships in Further Education Starts by Provider, academic year 2022/23" xr:uid="{2CAAED10-F048-4CB9-8A3F-8109FA65FD6F}"/>
    <hyperlink ref="A58" location="'Table 44'!A9" display="Table 44b: Higher Level Apprenticeships in Further Education participants (all years) by Provider, academic year 2022/23" xr:uid="{2595DECB-FCEB-41D2-A364-AB2485FB376F}"/>
    <hyperlink ref="A59" location="'Table 45'!A1" display="Table 45a: Higher Level Apprenticeships in Further Education Starts by Provider, academic year 2022/23 (same as 43 but percentages calculated differently)" xr:uid="{0AF1A677-87F4-4980-A838-98ED9B63E724}"/>
    <hyperlink ref="A60" location="'Table 46'!A1" display="Table 45a: Higher Level Apprenticeships starts at Further Education by deprivation quintile and Urban_Rural classification, academic year 2022/23" xr:uid="{647E91B7-8205-4450-9AAA-7612A05F6727}"/>
    <hyperlink ref="A61" location="'Table 46'!A11" display="Table 45b: Higher Level Apprenticeships at Further Education participants by deprivation quintile and Urban_Rural classification, academic year 2022/23" xr:uid="{4236B096-90CD-41BC-B2C2-3F17F4D8F054}"/>
    <hyperlink ref="A62" location="'Table 46'!A29" display="Table 45c: Northern Ireland population by Urban Status" xr:uid="{DADED326-C5C5-4A16-9E89-974076CC87A1}"/>
    <hyperlink ref="A63" location="'Table 46'!A44" display="Table 45d: Northern Ireland Households by Deprivation and Urban status, Census 2021" xr:uid="{11F21CE3-760A-4740-956C-3CBDCFBFF4CF}"/>
    <hyperlink ref="A55" location="'Table 43'!A1" display="Table 43: HLA participants at Ulster University by subject area and campus - 2021/22" xr:uid="{59BC02C4-DDB8-49DC-90A6-637B356A69F6}"/>
    <hyperlink ref="A64" location="'Table 47'!A1" display="Table 47: Higher Level Apprenticeships in Further Education students (all years) by Parlimentary Constituency and Sector subject area, academic year 2022/23" xr:uid="{B13810C5-4398-493E-9613-056885D328EB}"/>
    <hyperlink ref="A65" location="'Table 48'!A1" display="Table 48: Number of NI domiciled HLA participants at NI HEIs by Assembly Area and subject area, 2021/22" xr:uid="{3998075A-2C6F-4F37-9B39-09930AF046BD}"/>
    <hyperlink ref="A66" location="'Table 49'!A1" display="Table 49: Hospitality and Tourism and Culinary Arts Higher Level Apprenticeships at Further Education Colleges, academic year 2022/23" xr:uid="{F65D7885-B975-4A70-9CE5-EFE3495B834E}"/>
    <hyperlink ref="A67" location="'Table 50'!A1" display="Table 50: Higher Level Apprenticeships Starts (Further Education) for Southern Regional College (SRC), academic year 2022/23" xr:uid="{FCE47674-9B40-4D63-A76D-A6C8EA2BA131}"/>
    <hyperlink ref="A68" location="'Table 51'!A1" display="Table 51: Number of HLAs in Further Education (FE) by Local Government District (LGD) and Sector Subject Area (SSA), academic year 2022/23" xr:uid="{90871483-BCBC-435B-B9FD-5381ABE29619}"/>
    <hyperlink ref="A69" location="'Table 52'!A1" display="Table 52. Number of NI domiciled HLA participants at NI HEIs by Local Government District (LGD) and subject area, 2021/22" xr:uid="{5F8157C7-0E37-423A-B0E9-D1585539F489}"/>
    <hyperlink ref="A70" location="'Table 53'!A1" display="Table 53: Number of Transport related HLAs  in FE, academic year 2022/23" xr:uid="{7FD79597-C4B1-4930-9FA3-6D9A3AB0958B}"/>
    <hyperlink ref="A71" location="'Table 54'!A1" display="Table 54: Number of particpiants on Tourism and/or Hospitality Management related Higher Level Apprenticeship in Further Education, academic year 2022/23" xr:uid="{3B0B683C-5631-4C5F-ADDE-AFCF15BDA1C1}"/>
    <hyperlink ref="A72" location="'Table 55'!A1" display="Table 55a: Higher Level Apprenticeship in Further Education Starts - Hospitality and tourism, academic years 2018/19 - 2022/23" xr:uid="{0E32A80E-FD01-4B5F-8080-99DC6A1908BB}"/>
    <hyperlink ref="A73" location="'Table 55'!A1" display="Table 55a: Higher Level Apprenticeship in Further Education Starts - Hospitality and tourism, academic years 2018/19 - 2022/23" xr:uid="{79672220-542B-4C2B-B1D9-B0EF89A2210B}"/>
    <hyperlink ref="A75" location="'Table 55'!A4" display="Table 55b: Higher Level Apprenticeship in Further Education Achievers - Hospitality and tourism, academic years 2018/19 - 2022/23" xr:uid="{C6E0D008-9EAE-42B9-93B8-BF4D1241580E}"/>
    <hyperlink ref="A76" location="'Table 56'!A1" display="Table 56: Number of Northern Ireland domiciled final year Higher Level Apprenticeship in Further Education achievers by Parliamentary Constituency, academic year 2023/24" xr:uid="{A1892621-890E-4011-95F3-229D87FA78C5}"/>
    <hyperlink ref="A77" location="'Table 57'!A1" display="Table 57a: Number of NI domiciled HLA FE Starts by Urban/Rural, academic year 2023/24" xr:uid="{98726BB7-7847-4B89-8252-E1CD6E6C0667}"/>
    <hyperlink ref="A78" location="'Table 57'!A1" display="Table 57b: Number of NI domiciled HLA FE Participants by Urban/Rural, academic year 2023/24" xr:uid="{2AD23CB0-5A76-4D29-9737-B11E094A6ADF}"/>
    <hyperlink ref="A79" location="'Table 58'!A1" display="Table 58: Number of NI domiciled HLA (level 6/7) starts at NI HEIs by urban/rural - academic year 2021/22" xr:uid="{7FD902F9-C8F1-4181-BC0D-A0CE8E769185}"/>
    <hyperlink ref="A83" location="'Table 62'!A1" display="Table 62: Number of Northern Ireland domiciled FE participants on NCFE CACHE Level 5 Diploma in Leadership for Children’s Care, Learning and Development (Northern Ireland), academic year 2023/24" xr:uid="{B1719C5F-AD49-4F32-B774-803D98CE3E18}"/>
    <hyperlink ref="A82" location="'Table 61'!A1" display="Table 61: Number of Northern Ireland domiciled FE starts on NCFE CACHE Level 5 Diploma in Leadership for Children’s Care, Learning and Development (Northern Ireland), academic year 2023/24" xr:uid="{53699C89-3A4D-4D4C-80DC-B72E109BC6E2}"/>
    <hyperlink ref="A81" location="'Table 60'!A1" display="Table 60: Number of Northern Ireland domiciled Higher Level Apprenticeship Participants in Further Education by Parliamentary Constituency, academic year 2023/24" xr:uid="{8645E04A-5F28-421D-AB63-DE27A9866E26}"/>
    <hyperlink ref="A80" location="'Table 59'!A1" display="Table 59: Number of Northern Ireland domiciled Higher Level Apprenticeship Starts in Further Education by Parliamentary Constituency, academic year 2023/24" xr:uid="{66594336-21E6-484B-A9D7-996C4CB4F86B}"/>
    <hyperlink ref="A84" location="'Table 63'!A1" display="Table 63: Number of HLA FE students qualified by level" xr:uid="{244CFB4A-442B-4256-93F5-BC5B1C42C3EB}"/>
    <hyperlink ref="A85" location="'Table 64'!A1" display="Table 64: Number HLA HE qualifiers by level and academic year" xr:uid="{D554E296-7B47-4042-B175-E1E2557DEBDB}"/>
    <hyperlink ref="A86" location="'Table 65'!A1" display="Table 65: NI domiciled  Higher Level Apprenticeship childcare related starts in Further Education by Assembly Area, acadaemic year 2019/20 to 2023/24" xr:uid="{3A29E361-1E23-426F-B40E-5E5355ADF891}"/>
    <hyperlink ref="A88" location="'Table 67'!A1" display="Table 67: Higher Level Apprenticeship in Further Education, final year achievement, 2021/22 to 2023/24" xr:uid="{BE5F8B0B-09A6-457A-8D12-7A5BD1250317}"/>
    <hyperlink ref="A87" location="'Table 66'!A1" display="Table 66: NI domiciled Higher Level Apprenticeship construction related participants in Further Education by Assembly Area, academic year 2023/24" xr:uid="{572A04FE-FD2E-4492-8E14-AD688BAC2B15}"/>
    <hyperlink ref="A89" location="'Table 71'!A1" display="Table 71: Higher Level Apprenticeship in Higher Education qualifiers by provider, 2020/21 to 2022/23" xr:uid="{460F33DD-3241-4825-99CF-787EE39BE8CA}"/>
    <hyperlink ref="A90" location="'Table 72'!A1" display="Table 72: Number of participants on Higher Level Apprenticeships in Further Education from NI Domiciled Quintile 1 (Most deprived) and Quintile 2 by disability, academic year 2023/24" xr:uid="{3C4782D2-6620-45DB-8548-2EA6857C67F9}"/>
    <hyperlink ref="A91" location="'Table 73'!A1" display="'Table 73'!A1" xr:uid="{4CECDDF2-16AD-4B48-926A-270DC35890BF}"/>
    <hyperlink ref="A92" location="'Table 74'!A1" display="'Table 74'!A1" xr:uid="{E9AC60F4-510B-45A8-B04F-CF8397E3B4BB}"/>
    <hyperlink ref="A93" location="'Table 74'!A8" display="'Table 74'!A8" xr:uid="{9A632BDD-16B7-4980-BEEE-E108B00615DB}"/>
    <hyperlink ref="A94" location="'Table 75'!A1" display="'Table 75'!A1" xr:uid="{3A7AFC73-6174-48AB-BB3F-C82103A34363}"/>
    <hyperlink ref="A95" location="'Table 76'!A1" display="Table 75: Higher Level Apprenticeship new starts in Further Education by grouped country of birth, 2019/20 to 2023/24" xr:uid="{065EF142-094A-44FB-9AA4-5F3010064E4D}"/>
    <hyperlink ref="A96" location="'Table 77'!A1" display="Table 77: Number of  Higher Level Apprenticeship Further Education new starts by grouped country of Domicile, academic years 2019/20 to 2023/24" xr:uid="{9B90554C-ED92-4A8A-9486-2CACF98BDB36}"/>
    <hyperlink ref="A97" location="'Table 78'!A1" display="Table 78: Number of Higher Level Apprenticeship Higher Education students by grouped country of domicile, academic year 2022/23" xr:uid="{7F330A16-969E-48BA-9043-A0560893977E}"/>
    <hyperlink ref="A98" location="'Table 79'!A1" display="Table 79: Number of  Higher Level Apprenticeship in Further Education participants by sector subject area - Health, public services and care, academic year 2023/24 - 2024/25" xr:uid="{F7C57202-4CCD-4488-934A-3D7E52CC2200}"/>
    <hyperlink ref="A99" location="'Table 80'!A1" display="Table 80: Number of Higher Level Apprenticeship FE participants by provider and Level, academic year 2024/25" xr:uid="{1DE513CA-36AE-4A6F-B357-65B269F27A0D}"/>
    <hyperlink ref="A100" location="'Table 81'!A1" display="Table 81: Number of Higher Level Apprenticeship FE participants by provider and Level, academic year 2024/25" xr:uid="{E74F0568-3807-412C-8D6D-C445EC4AA93D}"/>
    <hyperlink ref="A101" location="'Table 82'!A1" display="Table 82: NI domiciled Higher Level Apprenticeship (HLA) in Further Education starts aged 16-19 Years by Assembly Area, academic years 2020/21 to 2024/25" xr:uid="{ADFAFA7A-0415-43EE-83D5-7A30C0D6C8B0}"/>
    <hyperlink ref="A103" location="'Table 84'!A1" display="Table 84: Higher Level Apprenticeship (HLA) in Higher Education qualifiers by subject area, academic year 2022/23" xr:uid="{B31CE51A-17D3-4BC8-981E-5A01C822B29D}"/>
    <hyperlink ref="A102" location="'Table 83'!A1" display="Table 83: NI domiciled Higher Level Apprenticeship (HLA) in Higher Education starts aged 19 or under by Assembly Area, academic years 2018/19 to 2022/23" xr:uid="{AE6C467D-10F7-4922-B565-CD3EBBAF21B8}"/>
    <hyperlink ref="A105" location="'Table 86'!A1" display="Table 86: Number of students on Higher Level Apprenticeships in Further Education by grouped HLA qualification,  academic year 2024/25" xr:uid="{AE154CBE-11EC-42F9-A093-858D67476A1B}"/>
    <hyperlink ref="A107" location="'Table 88'!A1" display="'Table 88'!A1" xr:uid="{B9155E86-C8AD-4252-90D0-615E4D52204A}"/>
    <hyperlink ref="A106" location="'Table 87'!A1" display="'Table 87'!A1" xr:uid="{BF36CBD5-EB72-4C50-9426-9E5B2BEFEA8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241D-643F-4EFB-82BF-3383EF0537D1}">
  <dimension ref="A1:D29"/>
  <sheetViews>
    <sheetView workbookViewId="0"/>
  </sheetViews>
  <sheetFormatPr defaultRowHeight="15" x14ac:dyDescent="0.25"/>
  <cols>
    <col min="1" max="1" width="29.5703125" customWidth="1"/>
  </cols>
  <sheetData>
    <row r="1" spans="1:4" ht="31.35" customHeight="1" x14ac:dyDescent="0.25">
      <c r="A1" s="47" t="s">
        <v>175</v>
      </c>
    </row>
    <row r="2" spans="1:4" x14ac:dyDescent="0.25">
      <c r="A2" s="23"/>
      <c r="B2" s="23" t="s">
        <v>176</v>
      </c>
      <c r="C2" s="23"/>
      <c r="D2" s="23"/>
    </row>
    <row r="3" spans="1:4" x14ac:dyDescent="0.25">
      <c r="A3" s="23" t="s">
        <v>147</v>
      </c>
      <c r="B3" s="23" t="s">
        <v>136</v>
      </c>
      <c r="C3" s="23" t="s">
        <v>135</v>
      </c>
      <c r="D3" s="23" t="s">
        <v>54</v>
      </c>
    </row>
    <row r="4" spans="1:4" x14ac:dyDescent="0.25">
      <c r="A4" s="23" t="s">
        <v>153</v>
      </c>
      <c r="B4" s="48">
        <v>10</v>
      </c>
      <c r="C4" s="48">
        <v>10</v>
      </c>
      <c r="D4" s="48">
        <v>20</v>
      </c>
    </row>
    <row r="5" spans="1:4" x14ac:dyDescent="0.25">
      <c r="A5" s="23" t="s">
        <v>154</v>
      </c>
      <c r="B5" s="48">
        <v>10</v>
      </c>
      <c r="C5" s="48">
        <v>5</v>
      </c>
      <c r="D5" s="48">
        <v>15</v>
      </c>
    </row>
    <row r="6" spans="1:4" x14ac:dyDescent="0.25">
      <c r="A6" s="23" t="s">
        <v>155</v>
      </c>
      <c r="B6" s="48">
        <v>15</v>
      </c>
      <c r="C6" s="48">
        <v>10</v>
      </c>
      <c r="D6" s="48">
        <v>30</v>
      </c>
    </row>
    <row r="7" spans="1:4" x14ac:dyDescent="0.25">
      <c r="A7" s="23" t="s">
        <v>156</v>
      </c>
      <c r="B7" s="48">
        <v>10</v>
      </c>
      <c r="C7" s="48">
        <v>5</v>
      </c>
      <c r="D7" s="48">
        <v>15</v>
      </c>
    </row>
    <row r="8" spans="1:4" x14ac:dyDescent="0.25">
      <c r="A8" s="23" t="s">
        <v>157</v>
      </c>
      <c r="B8" s="48">
        <v>20</v>
      </c>
      <c r="C8" s="48">
        <v>10</v>
      </c>
      <c r="D8" s="48">
        <v>30</v>
      </c>
    </row>
    <row r="9" spans="1:4" x14ac:dyDescent="0.25">
      <c r="A9" s="23" t="s">
        <v>158</v>
      </c>
      <c r="B9" s="48">
        <v>5</v>
      </c>
      <c r="C9" s="48">
        <v>5</v>
      </c>
      <c r="D9" s="48">
        <v>10</v>
      </c>
    </row>
    <row r="10" spans="1:4" x14ac:dyDescent="0.25">
      <c r="A10" s="23" t="s">
        <v>159</v>
      </c>
      <c r="B10" s="48">
        <v>5</v>
      </c>
      <c r="C10" s="48">
        <v>5</v>
      </c>
      <c r="D10" s="48">
        <v>10</v>
      </c>
    </row>
    <row r="11" spans="1:4" x14ac:dyDescent="0.25">
      <c r="A11" s="23" t="s">
        <v>160</v>
      </c>
      <c r="B11" s="48">
        <v>20</v>
      </c>
      <c r="C11" s="48">
        <v>5</v>
      </c>
      <c r="D11" s="48">
        <v>30</v>
      </c>
    </row>
    <row r="12" spans="1:4" x14ac:dyDescent="0.25">
      <c r="A12" s="23" t="s">
        <v>161</v>
      </c>
      <c r="B12" s="48">
        <v>20</v>
      </c>
      <c r="C12" s="48">
        <v>10</v>
      </c>
      <c r="D12" s="48">
        <v>30</v>
      </c>
    </row>
    <row r="13" spans="1:4" x14ac:dyDescent="0.25">
      <c r="A13" s="23" t="s">
        <v>162</v>
      </c>
      <c r="B13" s="48">
        <v>15</v>
      </c>
      <c r="C13" s="48">
        <v>10</v>
      </c>
      <c r="D13" s="48">
        <v>25</v>
      </c>
    </row>
    <row r="14" spans="1:4" x14ac:dyDescent="0.25">
      <c r="A14" s="23" t="s">
        <v>163</v>
      </c>
      <c r="B14" s="48">
        <v>15</v>
      </c>
      <c r="C14" s="48">
        <v>10</v>
      </c>
      <c r="D14" s="48">
        <v>30</v>
      </c>
    </row>
    <row r="15" spans="1:4" x14ac:dyDescent="0.25">
      <c r="A15" s="23" t="s">
        <v>164</v>
      </c>
      <c r="B15" s="48">
        <v>15</v>
      </c>
      <c r="C15" s="48">
        <v>5</v>
      </c>
      <c r="D15" s="48">
        <v>20</v>
      </c>
    </row>
    <row r="16" spans="1:4" x14ac:dyDescent="0.25">
      <c r="A16" s="23" t="s">
        <v>165</v>
      </c>
      <c r="B16" s="48">
        <v>10</v>
      </c>
      <c r="C16" s="48">
        <v>5</v>
      </c>
      <c r="D16" s="48">
        <v>15</v>
      </c>
    </row>
    <row r="17" spans="1:4" x14ac:dyDescent="0.25">
      <c r="A17" s="23" t="s">
        <v>166</v>
      </c>
      <c r="B17" s="48">
        <v>15</v>
      </c>
      <c r="C17" s="48">
        <v>15</v>
      </c>
      <c r="D17" s="48">
        <v>30</v>
      </c>
    </row>
    <row r="18" spans="1:4" x14ac:dyDescent="0.25">
      <c r="A18" s="23" t="s">
        <v>167</v>
      </c>
      <c r="B18" s="48">
        <v>15</v>
      </c>
      <c r="C18" s="48">
        <v>15</v>
      </c>
      <c r="D18" s="48">
        <v>30</v>
      </c>
    </row>
    <row r="19" spans="1:4" x14ac:dyDescent="0.25">
      <c r="A19" s="23" t="s">
        <v>168</v>
      </c>
      <c r="B19" s="48">
        <v>5</v>
      </c>
      <c r="C19" s="48">
        <v>5</v>
      </c>
      <c r="D19" s="48">
        <v>10</v>
      </c>
    </row>
    <row r="20" spans="1:4" x14ac:dyDescent="0.25">
      <c r="A20" s="23" t="s">
        <v>169</v>
      </c>
      <c r="B20" s="48">
        <v>20</v>
      </c>
      <c r="C20" s="48">
        <v>15</v>
      </c>
      <c r="D20" s="48">
        <v>35</v>
      </c>
    </row>
    <row r="21" spans="1:4" x14ac:dyDescent="0.25">
      <c r="A21" s="23" t="s">
        <v>170</v>
      </c>
      <c r="B21" s="48">
        <v>5</v>
      </c>
      <c r="C21" s="48">
        <v>10</v>
      </c>
      <c r="D21" s="48">
        <v>15</v>
      </c>
    </row>
    <row r="22" spans="1:4" x14ac:dyDescent="0.25">
      <c r="A22" s="51" t="s">
        <v>54</v>
      </c>
      <c r="B22" s="52">
        <v>240</v>
      </c>
      <c r="C22" s="52">
        <v>155</v>
      </c>
      <c r="D22" s="52">
        <v>395</v>
      </c>
    </row>
    <row r="23" spans="1:4" x14ac:dyDescent="0.25">
      <c r="A23" t="s">
        <v>105</v>
      </c>
    </row>
    <row r="25" spans="1:4" x14ac:dyDescent="0.25">
      <c r="A25" t="s">
        <v>171</v>
      </c>
    </row>
    <row r="26" spans="1:4" x14ac:dyDescent="0.25">
      <c r="A26" t="s">
        <v>172</v>
      </c>
    </row>
    <row r="27" spans="1:4" x14ac:dyDescent="0.25">
      <c r="A27" t="s">
        <v>173</v>
      </c>
    </row>
    <row r="28" spans="1:4" x14ac:dyDescent="0.25">
      <c r="A28" t="s">
        <v>174</v>
      </c>
    </row>
    <row r="29" spans="1:4" x14ac:dyDescent="0.25">
      <c r="A29" s="2" t="s">
        <v>73</v>
      </c>
    </row>
  </sheetData>
  <hyperlinks>
    <hyperlink ref="A29" location="Index!A1" display="Return to Index" xr:uid="{82C9CD10-96BB-47A9-864F-7E68A4280CB1}"/>
  </hyperlink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86E4-155F-4CB4-97D3-B5023E0AB64B}">
  <dimension ref="A1:E25"/>
  <sheetViews>
    <sheetView workbookViewId="0"/>
  </sheetViews>
  <sheetFormatPr defaultRowHeight="15" x14ac:dyDescent="0.25"/>
  <cols>
    <col min="1" max="1" width="27" customWidth="1"/>
    <col min="2" max="2" width="9" customWidth="1"/>
  </cols>
  <sheetData>
    <row r="1" spans="1:5" ht="31.5" customHeight="1" x14ac:dyDescent="0.25">
      <c r="A1" s="47" t="s">
        <v>177</v>
      </c>
      <c r="B1" s="47"/>
    </row>
    <row r="2" spans="1:5" x14ac:dyDescent="0.25">
      <c r="A2" s="23"/>
      <c r="B2" s="23"/>
      <c r="C2" s="393" t="s">
        <v>178</v>
      </c>
      <c r="D2" s="393"/>
      <c r="E2" s="393"/>
    </row>
    <row r="3" spans="1:5" x14ac:dyDescent="0.25">
      <c r="A3" s="23" t="s">
        <v>147</v>
      </c>
      <c r="B3" s="23" t="s">
        <v>179</v>
      </c>
      <c r="C3" s="23" t="s">
        <v>180</v>
      </c>
      <c r="D3" s="23" t="s">
        <v>181</v>
      </c>
      <c r="E3" s="23" t="s">
        <v>182</v>
      </c>
    </row>
    <row r="4" spans="1:5" x14ac:dyDescent="0.25">
      <c r="A4" s="23" t="s">
        <v>153</v>
      </c>
      <c r="B4" s="48">
        <v>9</v>
      </c>
      <c r="C4" s="48">
        <v>16</v>
      </c>
      <c r="D4" s="48">
        <v>27</v>
      </c>
      <c r="E4" s="48">
        <v>16</v>
      </c>
    </row>
    <row r="5" spans="1:5" x14ac:dyDescent="0.25">
      <c r="A5" s="23" t="s">
        <v>154</v>
      </c>
      <c r="B5" s="48">
        <v>7</v>
      </c>
      <c r="C5" s="48">
        <v>7</v>
      </c>
      <c r="D5" s="48">
        <v>15</v>
      </c>
      <c r="E5" s="48">
        <v>8</v>
      </c>
    </row>
    <row r="6" spans="1:5" x14ac:dyDescent="0.25">
      <c r="A6" s="23" t="s">
        <v>155</v>
      </c>
      <c r="B6" s="48">
        <v>4</v>
      </c>
      <c r="C6" s="48">
        <v>11</v>
      </c>
      <c r="D6" s="48">
        <v>17</v>
      </c>
      <c r="E6" s="48">
        <v>17</v>
      </c>
    </row>
    <row r="7" spans="1:5" x14ac:dyDescent="0.25">
      <c r="A7" s="23" t="s">
        <v>156</v>
      </c>
      <c r="B7" s="48">
        <v>9</v>
      </c>
      <c r="C7" s="48">
        <v>10</v>
      </c>
      <c r="D7" s="48">
        <v>13</v>
      </c>
      <c r="E7" s="48">
        <v>9</v>
      </c>
    </row>
    <row r="8" spans="1:5" x14ac:dyDescent="0.25">
      <c r="A8" s="23" t="s">
        <v>157</v>
      </c>
      <c r="B8" s="48">
        <v>4</v>
      </c>
      <c r="C8" s="48">
        <v>5</v>
      </c>
      <c r="D8" s="48">
        <v>13</v>
      </c>
      <c r="E8" s="48">
        <v>13</v>
      </c>
    </row>
    <row r="9" spans="1:5" x14ac:dyDescent="0.25">
      <c r="A9" s="23" t="s">
        <v>158</v>
      </c>
      <c r="B9" s="48">
        <v>16</v>
      </c>
      <c r="C9" s="48">
        <v>16</v>
      </c>
      <c r="D9" s="48">
        <v>19</v>
      </c>
      <c r="E9" s="48">
        <v>10</v>
      </c>
    </row>
    <row r="10" spans="1:5" x14ac:dyDescent="0.25">
      <c r="A10" s="23" t="s">
        <v>159</v>
      </c>
      <c r="B10" s="48">
        <v>31</v>
      </c>
      <c r="C10" s="48">
        <v>47</v>
      </c>
      <c r="D10" s="48">
        <v>45</v>
      </c>
      <c r="E10" s="48">
        <v>34</v>
      </c>
    </row>
    <row r="11" spans="1:5" x14ac:dyDescent="0.25">
      <c r="A11" s="23" t="s">
        <v>160</v>
      </c>
      <c r="B11" s="48">
        <v>20</v>
      </c>
      <c r="C11" s="48">
        <v>27</v>
      </c>
      <c r="D11" s="48">
        <v>23</v>
      </c>
      <c r="E11" s="48">
        <v>15</v>
      </c>
    </row>
    <row r="12" spans="1:5" x14ac:dyDescent="0.25">
      <c r="A12" s="23" t="s">
        <v>161</v>
      </c>
      <c r="B12" s="48">
        <v>13</v>
      </c>
      <c r="C12" s="48">
        <v>31</v>
      </c>
      <c r="D12" s="48">
        <v>36</v>
      </c>
      <c r="E12" s="48">
        <v>24</v>
      </c>
    </row>
    <row r="13" spans="1:5" x14ac:dyDescent="0.25">
      <c r="A13" s="23" t="s">
        <v>162</v>
      </c>
      <c r="B13" s="48">
        <v>30</v>
      </c>
      <c r="C13" s="48">
        <v>41</v>
      </c>
      <c r="D13" s="48">
        <v>48</v>
      </c>
      <c r="E13" s="48">
        <v>44</v>
      </c>
    </row>
    <row r="14" spans="1:5" x14ac:dyDescent="0.25">
      <c r="A14" s="23" t="s">
        <v>163</v>
      </c>
      <c r="B14" s="48">
        <v>33</v>
      </c>
      <c r="C14" s="48">
        <v>47</v>
      </c>
      <c r="D14" s="48">
        <v>44</v>
      </c>
      <c r="E14" s="48">
        <v>48</v>
      </c>
    </row>
    <row r="15" spans="1:5" x14ac:dyDescent="0.25">
      <c r="A15" s="23" t="s">
        <v>164</v>
      </c>
      <c r="B15" s="48">
        <v>10</v>
      </c>
      <c r="C15" s="48">
        <v>11</v>
      </c>
      <c r="D15" s="48">
        <v>28</v>
      </c>
      <c r="E15" s="48">
        <v>19</v>
      </c>
    </row>
    <row r="16" spans="1:5" x14ac:dyDescent="0.25">
      <c r="A16" s="23" t="s">
        <v>165</v>
      </c>
      <c r="B16" s="48">
        <v>16</v>
      </c>
      <c r="C16" s="48">
        <v>13</v>
      </c>
      <c r="D16" s="48">
        <v>22</v>
      </c>
      <c r="E16" s="48">
        <v>22</v>
      </c>
    </row>
    <row r="17" spans="1:5" x14ac:dyDescent="0.25">
      <c r="A17" s="23" t="s">
        <v>166</v>
      </c>
      <c r="B17" s="48">
        <v>13</v>
      </c>
      <c r="C17" s="48">
        <v>17</v>
      </c>
      <c r="D17" s="48">
        <v>26</v>
      </c>
      <c r="E17" s="48">
        <v>7</v>
      </c>
    </row>
    <row r="18" spans="1:5" x14ac:dyDescent="0.25">
      <c r="A18" s="23" t="s">
        <v>167</v>
      </c>
      <c r="B18" s="48">
        <v>34</v>
      </c>
      <c r="C18" s="48">
        <v>54</v>
      </c>
      <c r="D18" s="48">
        <v>57</v>
      </c>
      <c r="E18" s="48">
        <v>41</v>
      </c>
    </row>
    <row r="19" spans="1:5" x14ac:dyDescent="0.25">
      <c r="A19" s="23" t="s">
        <v>168</v>
      </c>
      <c r="B19" s="48">
        <v>20</v>
      </c>
      <c r="C19" s="48">
        <v>23</v>
      </c>
      <c r="D19" s="48">
        <v>28</v>
      </c>
      <c r="E19" s="48">
        <v>26</v>
      </c>
    </row>
    <row r="20" spans="1:5" x14ac:dyDescent="0.25">
      <c r="A20" s="23" t="s">
        <v>169</v>
      </c>
      <c r="B20" s="48">
        <v>27</v>
      </c>
      <c r="C20" s="48">
        <v>31</v>
      </c>
      <c r="D20" s="48">
        <v>52</v>
      </c>
      <c r="E20" s="48">
        <v>31</v>
      </c>
    </row>
    <row r="21" spans="1:5" x14ac:dyDescent="0.25">
      <c r="A21" s="23" t="s">
        <v>170</v>
      </c>
      <c r="B21" s="48">
        <v>28</v>
      </c>
      <c r="C21" s="48">
        <v>44</v>
      </c>
      <c r="D21" s="48">
        <v>38</v>
      </c>
      <c r="E21" s="48">
        <v>26</v>
      </c>
    </row>
    <row r="22" spans="1:5" x14ac:dyDescent="0.25">
      <c r="A22" s="23" t="s">
        <v>71</v>
      </c>
      <c r="B22" s="48">
        <v>0</v>
      </c>
      <c r="C22" s="48">
        <v>1</v>
      </c>
      <c r="D22" s="48">
        <v>2</v>
      </c>
      <c r="E22" s="48">
        <v>3</v>
      </c>
    </row>
    <row r="23" spans="1:5" x14ac:dyDescent="0.25">
      <c r="A23" s="51" t="s">
        <v>54</v>
      </c>
      <c r="B23" s="51">
        <v>324</v>
      </c>
      <c r="C23" s="51">
        <v>452</v>
      </c>
      <c r="D23" s="51">
        <v>553</v>
      </c>
      <c r="E23" s="51">
        <v>413</v>
      </c>
    </row>
    <row r="24" spans="1:5" x14ac:dyDescent="0.25">
      <c r="A24" s="33" t="s">
        <v>183</v>
      </c>
    </row>
    <row r="25" spans="1:5" x14ac:dyDescent="0.25">
      <c r="A25" s="2" t="s">
        <v>73</v>
      </c>
    </row>
  </sheetData>
  <mergeCells count="1">
    <mergeCell ref="C2:E2"/>
  </mergeCells>
  <hyperlinks>
    <hyperlink ref="A25" location="Index!A1" display="Return to Index" xr:uid="{5B66F86B-F839-4077-845A-111FE028DB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B0863-0287-4746-92A3-272E9319155E}">
  <dimension ref="A1:D29"/>
  <sheetViews>
    <sheetView workbookViewId="0">
      <selection activeCell="B4" sqref="B4:B22"/>
    </sheetView>
  </sheetViews>
  <sheetFormatPr defaultRowHeight="15" x14ac:dyDescent="0.25"/>
  <cols>
    <col min="1" max="1" width="27.5703125" customWidth="1"/>
  </cols>
  <sheetData>
    <row r="1" spans="1:4" ht="31.5" customHeight="1" x14ac:dyDescent="0.25">
      <c r="A1" s="47" t="s">
        <v>184</v>
      </c>
    </row>
    <row r="2" spans="1:4" x14ac:dyDescent="0.25">
      <c r="A2" s="23"/>
      <c r="B2" s="393" t="s">
        <v>178</v>
      </c>
      <c r="C2" s="393"/>
      <c r="D2" s="393"/>
    </row>
    <row r="3" spans="1:4" x14ac:dyDescent="0.25">
      <c r="A3" s="23" t="s">
        <v>147</v>
      </c>
      <c r="B3" s="23" t="s">
        <v>180</v>
      </c>
      <c r="C3" s="23" t="s">
        <v>181</v>
      </c>
      <c r="D3" s="23" t="s">
        <v>182</v>
      </c>
    </row>
    <row r="4" spans="1:4" x14ac:dyDescent="0.25">
      <c r="A4" s="23" t="s">
        <v>153</v>
      </c>
      <c r="B4" s="48">
        <v>5</v>
      </c>
      <c r="C4" s="48">
        <v>5</v>
      </c>
      <c r="D4" s="48">
        <v>10</v>
      </c>
    </row>
    <row r="5" spans="1:4" x14ac:dyDescent="0.25">
      <c r="A5" s="23" t="s">
        <v>154</v>
      </c>
      <c r="B5" s="48">
        <v>5</v>
      </c>
      <c r="C5" s="48">
        <v>5</v>
      </c>
      <c r="D5" s="48">
        <v>5</v>
      </c>
    </row>
    <row r="6" spans="1:4" x14ac:dyDescent="0.25">
      <c r="A6" s="23" t="s">
        <v>155</v>
      </c>
      <c r="B6" s="48">
        <v>5</v>
      </c>
      <c r="C6" s="48">
        <v>10</v>
      </c>
      <c r="D6" s="48">
        <v>10</v>
      </c>
    </row>
    <row r="7" spans="1:4" x14ac:dyDescent="0.25">
      <c r="A7" s="23" t="s">
        <v>156</v>
      </c>
      <c r="B7" s="48">
        <v>5</v>
      </c>
      <c r="C7" s="48">
        <v>5</v>
      </c>
      <c r="D7" s="48">
        <v>10</v>
      </c>
    </row>
    <row r="8" spans="1:4" x14ac:dyDescent="0.25">
      <c r="A8" s="23" t="s">
        <v>157</v>
      </c>
      <c r="B8" s="48">
        <v>10</v>
      </c>
      <c r="C8" s="48">
        <v>15</v>
      </c>
      <c r="D8" s="48">
        <v>10</v>
      </c>
    </row>
    <row r="9" spans="1:4" x14ac:dyDescent="0.25">
      <c r="A9" s="23" t="s">
        <v>158</v>
      </c>
      <c r="B9" s="48">
        <v>0</v>
      </c>
      <c r="C9" s="48">
        <v>5</v>
      </c>
      <c r="D9" s="48">
        <v>5</v>
      </c>
    </row>
    <row r="10" spans="1:4" x14ac:dyDescent="0.25">
      <c r="A10" s="23" t="s">
        <v>159</v>
      </c>
      <c r="B10" s="48">
        <v>5</v>
      </c>
      <c r="C10" s="48">
        <v>5</v>
      </c>
      <c r="D10" s="48">
        <v>0</v>
      </c>
    </row>
    <row r="11" spans="1:4" x14ac:dyDescent="0.25">
      <c r="A11" s="23" t="s">
        <v>160</v>
      </c>
      <c r="B11" s="48">
        <v>10</v>
      </c>
      <c r="C11" s="48">
        <v>15</v>
      </c>
      <c r="D11" s="48">
        <v>5</v>
      </c>
    </row>
    <row r="12" spans="1:4" x14ac:dyDescent="0.25">
      <c r="A12" s="23" t="s">
        <v>161</v>
      </c>
      <c r="B12" s="48">
        <v>5</v>
      </c>
      <c r="C12" s="48">
        <v>10</v>
      </c>
      <c r="D12" s="48">
        <v>15</v>
      </c>
    </row>
    <row r="13" spans="1:4" x14ac:dyDescent="0.25">
      <c r="A13" s="23" t="s">
        <v>162</v>
      </c>
      <c r="B13" s="48">
        <v>10</v>
      </c>
      <c r="C13" s="48">
        <v>15</v>
      </c>
      <c r="D13" s="48">
        <v>5</v>
      </c>
    </row>
    <row r="14" spans="1:4" x14ac:dyDescent="0.25">
      <c r="A14" s="23" t="s">
        <v>163</v>
      </c>
      <c r="B14" s="48">
        <v>15</v>
      </c>
      <c r="C14" s="48">
        <v>10</v>
      </c>
      <c r="D14" s="48">
        <v>15</v>
      </c>
    </row>
    <row r="15" spans="1:4" x14ac:dyDescent="0.25">
      <c r="A15" s="23" t="s">
        <v>164</v>
      </c>
      <c r="B15" s="48">
        <v>5</v>
      </c>
      <c r="C15" s="48">
        <v>10</v>
      </c>
      <c r="D15" s="48">
        <v>10</v>
      </c>
    </row>
    <row r="16" spans="1:4" x14ac:dyDescent="0.25">
      <c r="A16" s="23" t="s">
        <v>165</v>
      </c>
      <c r="B16" s="48">
        <v>0</v>
      </c>
      <c r="C16" s="48">
        <v>10</v>
      </c>
      <c r="D16" s="48">
        <v>5</v>
      </c>
    </row>
    <row r="17" spans="1:4" x14ac:dyDescent="0.25">
      <c r="A17" s="23" t="s">
        <v>166</v>
      </c>
      <c r="B17" s="48">
        <v>10</v>
      </c>
      <c r="C17" s="48">
        <v>15</v>
      </c>
      <c r="D17" s="48">
        <v>10</v>
      </c>
    </row>
    <row r="18" spans="1:4" x14ac:dyDescent="0.25">
      <c r="A18" s="23" t="s">
        <v>167</v>
      </c>
      <c r="B18" s="48">
        <v>15</v>
      </c>
      <c r="C18" s="48">
        <v>10</v>
      </c>
      <c r="D18" s="48">
        <v>10</v>
      </c>
    </row>
    <row r="19" spans="1:4" x14ac:dyDescent="0.25">
      <c r="A19" s="23" t="s">
        <v>168</v>
      </c>
      <c r="B19" s="48">
        <v>5</v>
      </c>
      <c r="C19" s="48">
        <v>5</v>
      </c>
      <c r="D19" s="48">
        <v>0</v>
      </c>
    </row>
    <row r="20" spans="1:4" x14ac:dyDescent="0.25">
      <c r="A20" s="23" t="s">
        <v>169</v>
      </c>
      <c r="B20" s="48">
        <v>10</v>
      </c>
      <c r="C20" s="48">
        <v>15</v>
      </c>
      <c r="D20" s="48">
        <v>15</v>
      </c>
    </row>
    <row r="21" spans="1:4" x14ac:dyDescent="0.25">
      <c r="A21" s="23" t="s">
        <v>170</v>
      </c>
      <c r="B21" s="48">
        <v>10</v>
      </c>
      <c r="C21" s="48">
        <v>5</v>
      </c>
      <c r="D21" s="48">
        <v>5</v>
      </c>
    </row>
    <row r="22" spans="1:4" x14ac:dyDescent="0.25">
      <c r="A22" s="51" t="s">
        <v>54</v>
      </c>
      <c r="B22" s="51">
        <v>125</v>
      </c>
      <c r="C22" s="51">
        <v>170</v>
      </c>
      <c r="D22" s="51">
        <v>135</v>
      </c>
    </row>
    <row r="23" spans="1:4" x14ac:dyDescent="0.25">
      <c r="A23" t="s">
        <v>105</v>
      </c>
    </row>
    <row r="25" spans="1:4" x14ac:dyDescent="0.25">
      <c r="A25" t="s">
        <v>171</v>
      </c>
    </row>
    <row r="26" spans="1:4" x14ac:dyDescent="0.25">
      <c r="A26" t="s">
        <v>172</v>
      </c>
    </row>
    <row r="27" spans="1:4" x14ac:dyDescent="0.25">
      <c r="A27" t="s">
        <v>173</v>
      </c>
    </row>
    <row r="28" spans="1:4" x14ac:dyDescent="0.25">
      <c r="A28" t="s">
        <v>174</v>
      </c>
    </row>
    <row r="29" spans="1:4" x14ac:dyDescent="0.25">
      <c r="A29" s="2" t="s">
        <v>73</v>
      </c>
    </row>
  </sheetData>
  <mergeCells count="1">
    <mergeCell ref="B2:D2"/>
  </mergeCells>
  <hyperlinks>
    <hyperlink ref="A29" location="Index!A1" display="Return to Index" xr:uid="{65D99C8A-9E1D-48C4-BCE8-64C909782EF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B832-3F1C-4E82-8AC4-B6E39A095889}">
  <dimension ref="A1:E106"/>
  <sheetViews>
    <sheetView workbookViewId="0">
      <selection activeCell="A106" sqref="A106"/>
    </sheetView>
  </sheetViews>
  <sheetFormatPr defaultRowHeight="15" x14ac:dyDescent="0.25"/>
  <cols>
    <col min="1" max="1" width="42.5703125" customWidth="1"/>
    <col min="2" max="2" width="45.42578125" customWidth="1"/>
    <col min="3" max="3" width="9.42578125" customWidth="1"/>
  </cols>
  <sheetData>
    <row r="1" spans="1:5" ht="15.75" x14ac:dyDescent="0.25">
      <c r="A1" s="37" t="s">
        <v>185</v>
      </c>
    </row>
    <row r="2" spans="1:5" ht="15.75" x14ac:dyDescent="0.25">
      <c r="A2" s="36" t="s">
        <v>186</v>
      </c>
      <c r="B2" s="36" t="s">
        <v>129</v>
      </c>
      <c r="C2" s="62" t="s">
        <v>135</v>
      </c>
      <c r="D2" s="62" t="s">
        <v>136</v>
      </c>
      <c r="E2" s="62" t="s">
        <v>54</v>
      </c>
    </row>
    <row r="3" spans="1:5" x14ac:dyDescent="0.25">
      <c r="A3" s="60" t="s">
        <v>187</v>
      </c>
      <c r="B3" s="56" t="s">
        <v>55</v>
      </c>
      <c r="C3" s="59">
        <v>6</v>
      </c>
      <c r="D3" s="59">
        <v>0</v>
      </c>
      <c r="E3" s="59">
        <v>6</v>
      </c>
    </row>
    <row r="4" spans="1:5" x14ac:dyDescent="0.25">
      <c r="A4" s="56"/>
      <c r="B4" s="56" t="s">
        <v>56</v>
      </c>
      <c r="C4" s="59">
        <v>1</v>
      </c>
      <c r="D4" s="59">
        <v>1</v>
      </c>
      <c r="E4" s="59">
        <v>2</v>
      </c>
    </row>
    <row r="5" spans="1:5" x14ac:dyDescent="0.25">
      <c r="A5" s="56"/>
      <c r="B5" s="56" t="s">
        <v>59</v>
      </c>
      <c r="C5" s="59">
        <v>3</v>
      </c>
      <c r="D5" s="59">
        <v>13</v>
      </c>
      <c r="E5" s="59">
        <v>16</v>
      </c>
    </row>
    <row r="6" spans="1:5" x14ac:dyDescent="0.25">
      <c r="A6" s="56"/>
      <c r="B6" s="56" t="s">
        <v>60</v>
      </c>
      <c r="C6" s="59">
        <v>0</v>
      </c>
      <c r="D6" s="59">
        <v>2</v>
      </c>
      <c r="E6" s="59">
        <v>2</v>
      </c>
    </row>
    <row r="7" spans="1:5" x14ac:dyDescent="0.25">
      <c r="A7" s="56"/>
      <c r="B7" s="56" t="s">
        <v>61</v>
      </c>
      <c r="C7" s="59">
        <v>0</v>
      </c>
      <c r="D7" s="59">
        <v>7</v>
      </c>
      <c r="E7" s="59">
        <v>7</v>
      </c>
    </row>
    <row r="8" spans="1:5" x14ac:dyDescent="0.25">
      <c r="A8" s="56"/>
      <c r="B8" s="56" t="s">
        <v>62</v>
      </c>
      <c r="C8" s="59">
        <v>0</v>
      </c>
      <c r="D8" s="59">
        <v>1</v>
      </c>
      <c r="E8" s="59">
        <v>1</v>
      </c>
    </row>
    <row r="9" spans="1:5" x14ac:dyDescent="0.25">
      <c r="A9" s="56"/>
      <c r="B9" s="56" t="s">
        <v>70</v>
      </c>
      <c r="C9" s="59">
        <v>0</v>
      </c>
      <c r="D9" s="59">
        <v>4</v>
      </c>
      <c r="E9" s="59">
        <v>4</v>
      </c>
    </row>
    <row r="10" spans="1:5" x14ac:dyDescent="0.25">
      <c r="A10" s="60"/>
      <c r="B10" s="60" t="s">
        <v>54</v>
      </c>
      <c r="C10" s="61">
        <v>10</v>
      </c>
      <c r="D10" s="61">
        <v>28</v>
      </c>
      <c r="E10" s="61">
        <v>38</v>
      </c>
    </row>
    <row r="11" spans="1:5" x14ac:dyDescent="0.25">
      <c r="A11" s="57"/>
      <c r="B11" s="57"/>
      <c r="C11" s="57"/>
      <c r="D11" s="57"/>
      <c r="E11" s="57"/>
    </row>
    <row r="12" spans="1:5" x14ac:dyDescent="0.25">
      <c r="A12" s="60" t="s">
        <v>188</v>
      </c>
      <c r="B12" s="56" t="s">
        <v>55</v>
      </c>
      <c r="C12" s="56">
        <v>32</v>
      </c>
      <c r="D12" s="56">
        <v>4</v>
      </c>
      <c r="E12" s="56">
        <v>36</v>
      </c>
    </row>
    <row r="13" spans="1:5" x14ac:dyDescent="0.25">
      <c r="A13" s="56"/>
      <c r="B13" s="56" t="s">
        <v>59</v>
      </c>
      <c r="C13" s="56">
        <v>2</v>
      </c>
      <c r="D13" s="56">
        <v>19</v>
      </c>
      <c r="E13" s="56">
        <v>21</v>
      </c>
    </row>
    <row r="14" spans="1:5" x14ac:dyDescent="0.25">
      <c r="A14" s="56"/>
      <c r="B14" s="56" t="s">
        <v>60</v>
      </c>
      <c r="C14" s="56">
        <v>2</v>
      </c>
      <c r="D14" s="56">
        <v>4</v>
      </c>
      <c r="E14" s="56">
        <v>6</v>
      </c>
    </row>
    <row r="15" spans="1:5" x14ac:dyDescent="0.25">
      <c r="A15" s="56"/>
      <c r="B15" s="56" t="s">
        <v>61</v>
      </c>
      <c r="C15" s="56">
        <v>2</v>
      </c>
      <c r="D15" s="56">
        <v>15</v>
      </c>
      <c r="E15" s="56">
        <v>17</v>
      </c>
    </row>
    <row r="16" spans="1:5" x14ac:dyDescent="0.25">
      <c r="A16" s="56"/>
      <c r="B16" s="56" t="s">
        <v>70</v>
      </c>
      <c r="C16" s="56">
        <v>2</v>
      </c>
      <c r="D16" s="56">
        <v>0</v>
      </c>
      <c r="E16" s="56">
        <v>2</v>
      </c>
    </row>
    <row r="17" spans="1:5" x14ac:dyDescent="0.25">
      <c r="A17" s="60"/>
      <c r="B17" s="60" t="s">
        <v>54</v>
      </c>
      <c r="C17" s="60">
        <v>40</v>
      </c>
      <c r="D17" s="60">
        <v>42</v>
      </c>
      <c r="E17" s="60">
        <v>82</v>
      </c>
    </row>
    <row r="18" spans="1:5" x14ac:dyDescent="0.25">
      <c r="A18" s="57"/>
      <c r="B18" s="57"/>
      <c r="C18" s="57"/>
      <c r="D18" s="57"/>
      <c r="E18" s="57"/>
    </row>
    <row r="19" spans="1:5" x14ac:dyDescent="0.25">
      <c r="A19" s="60" t="s">
        <v>189</v>
      </c>
      <c r="B19" s="56" t="s">
        <v>55</v>
      </c>
      <c r="C19" s="56">
        <v>12</v>
      </c>
      <c r="D19" s="56">
        <v>0</v>
      </c>
      <c r="E19" s="56">
        <v>12</v>
      </c>
    </row>
    <row r="20" spans="1:5" x14ac:dyDescent="0.25">
      <c r="A20" s="56"/>
      <c r="B20" s="56" t="s">
        <v>56</v>
      </c>
      <c r="C20" s="56">
        <v>4</v>
      </c>
      <c r="D20" s="56">
        <v>12</v>
      </c>
      <c r="E20" s="56">
        <v>16</v>
      </c>
    </row>
    <row r="21" spans="1:5" x14ac:dyDescent="0.25">
      <c r="A21" s="56"/>
      <c r="B21" s="56" t="s">
        <v>59</v>
      </c>
      <c r="C21" s="56">
        <v>6</v>
      </c>
      <c r="D21" s="56">
        <v>71</v>
      </c>
      <c r="E21" s="56">
        <v>77</v>
      </c>
    </row>
    <row r="22" spans="1:5" x14ac:dyDescent="0.25">
      <c r="A22" s="56"/>
      <c r="B22" s="56" t="s">
        <v>60</v>
      </c>
      <c r="C22" s="56">
        <v>1</v>
      </c>
      <c r="D22" s="56">
        <v>13</v>
      </c>
      <c r="E22" s="56">
        <v>14</v>
      </c>
    </row>
    <row r="23" spans="1:5" x14ac:dyDescent="0.25">
      <c r="A23" s="56"/>
      <c r="B23" s="56" t="s">
        <v>61</v>
      </c>
      <c r="C23" s="56">
        <v>5</v>
      </c>
      <c r="D23" s="56">
        <v>16</v>
      </c>
      <c r="E23" s="56">
        <v>21</v>
      </c>
    </row>
    <row r="24" spans="1:5" x14ac:dyDescent="0.25">
      <c r="A24" s="56"/>
      <c r="B24" s="56" t="s">
        <v>62</v>
      </c>
      <c r="C24" s="56">
        <v>1</v>
      </c>
      <c r="D24" s="56">
        <v>1</v>
      </c>
      <c r="E24" s="56">
        <v>2</v>
      </c>
    </row>
    <row r="25" spans="1:5" x14ac:dyDescent="0.25">
      <c r="A25" s="56"/>
      <c r="B25" s="56" t="s">
        <v>70</v>
      </c>
      <c r="C25" s="56">
        <v>10</v>
      </c>
      <c r="D25" s="56">
        <v>21</v>
      </c>
      <c r="E25" s="56">
        <v>31</v>
      </c>
    </row>
    <row r="26" spans="1:5" x14ac:dyDescent="0.25">
      <c r="A26" s="60"/>
      <c r="B26" s="60" t="s">
        <v>54</v>
      </c>
      <c r="C26" s="60">
        <v>39</v>
      </c>
      <c r="D26" s="60">
        <v>134</v>
      </c>
      <c r="E26" s="60">
        <v>173</v>
      </c>
    </row>
    <row r="27" spans="1:5" x14ac:dyDescent="0.25">
      <c r="A27" s="57"/>
      <c r="B27" s="57"/>
      <c r="C27" s="57"/>
      <c r="D27" s="57"/>
      <c r="E27" s="57"/>
    </row>
    <row r="28" spans="1:5" x14ac:dyDescent="0.25">
      <c r="A28" s="60" t="s">
        <v>190</v>
      </c>
      <c r="B28" s="56"/>
      <c r="C28" s="56"/>
      <c r="D28" s="56"/>
      <c r="E28" s="56"/>
    </row>
    <row r="29" spans="1:5" x14ac:dyDescent="0.25">
      <c r="A29" s="56"/>
      <c r="B29" s="56" t="s">
        <v>55</v>
      </c>
      <c r="C29" s="56">
        <v>17</v>
      </c>
      <c r="D29" s="56">
        <v>0</v>
      </c>
      <c r="E29" s="56">
        <v>17</v>
      </c>
    </row>
    <row r="30" spans="1:5" x14ac:dyDescent="0.25">
      <c r="A30" s="56"/>
      <c r="B30" s="56" t="s">
        <v>56</v>
      </c>
      <c r="C30" s="56">
        <v>4</v>
      </c>
      <c r="D30" s="56">
        <v>0</v>
      </c>
      <c r="E30" s="56">
        <v>4</v>
      </c>
    </row>
    <row r="31" spans="1:5" x14ac:dyDescent="0.25">
      <c r="A31" s="56"/>
      <c r="B31" s="56" t="s">
        <v>59</v>
      </c>
      <c r="C31" s="56">
        <v>2</v>
      </c>
      <c r="D31" s="56">
        <v>10</v>
      </c>
      <c r="E31" s="56">
        <v>12</v>
      </c>
    </row>
    <row r="32" spans="1:5" x14ac:dyDescent="0.25">
      <c r="A32" s="56"/>
      <c r="B32" s="56" t="s">
        <v>60</v>
      </c>
      <c r="C32" s="56">
        <v>4</v>
      </c>
      <c r="D32" s="56">
        <v>9</v>
      </c>
      <c r="E32" s="56">
        <v>13</v>
      </c>
    </row>
    <row r="33" spans="1:5" x14ac:dyDescent="0.25">
      <c r="A33" s="56"/>
      <c r="B33" s="56" t="s">
        <v>61</v>
      </c>
      <c r="C33" s="56">
        <v>6</v>
      </c>
      <c r="D33" s="56">
        <v>27</v>
      </c>
      <c r="E33" s="56">
        <v>33</v>
      </c>
    </row>
    <row r="34" spans="1:5" x14ac:dyDescent="0.25">
      <c r="A34" s="56"/>
      <c r="B34" s="56" t="s">
        <v>62</v>
      </c>
      <c r="C34" s="56">
        <v>1</v>
      </c>
      <c r="D34" s="56">
        <v>4</v>
      </c>
      <c r="E34" s="56">
        <v>5</v>
      </c>
    </row>
    <row r="35" spans="1:5" x14ac:dyDescent="0.25">
      <c r="A35" s="56"/>
      <c r="B35" s="56" t="s">
        <v>70</v>
      </c>
      <c r="C35" s="56">
        <v>2</v>
      </c>
      <c r="D35" s="56">
        <v>8</v>
      </c>
      <c r="E35" s="56">
        <v>10</v>
      </c>
    </row>
    <row r="36" spans="1:5" x14ac:dyDescent="0.25">
      <c r="A36" s="60"/>
      <c r="B36" s="60" t="s">
        <v>54</v>
      </c>
      <c r="C36" s="60">
        <v>36</v>
      </c>
      <c r="D36" s="60">
        <v>58</v>
      </c>
      <c r="E36" s="60">
        <v>94</v>
      </c>
    </row>
    <row r="37" spans="1:5" x14ac:dyDescent="0.25">
      <c r="A37" s="57"/>
      <c r="B37" s="57"/>
      <c r="C37" s="57"/>
      <c r="D37" s="57"/>
      <c r="E37" s="57"/>
    </row>
    <row r="38" spans="1:5" x14ac:dyDescent="0.25">
      <c r="A38" s="60" t="s">
        <v>191</v>
      </c>
      <c r="B38" s="56" t="s">
        <v>55</v>
      </c>
      <c r="C38" s="56">
        <v>2</v>
      </c>
      <c r="D38" s="56">
        <v>0</v>
      </c>
      <c r="E38" s="56">
        <v>2</v>
      </c>
    </row>
    <row r="39" spans="1:5" x14ac:dyDescent="0.25">
      <c r="A39" s="56"/>
      <c r="B39" s="56" t="s">
        <v>56</v>
      </c>
      <c r="C39" s="56">
        <v>0</v>
      </c>
      <c r="D39" s="56">
        <v>2</v>
      </c>
      <c r="E39" s="56">
        <v>2</v>
      </c>
    </row>
    <row r="40" spans="1:5" x14ac:dyDescent="0.25">
      <c r="A40" s="56"/>
      <c r="B40" s="56" t="s">
        <v>59</v>
      </c>
      <c r="C40" s="56">
        <v>3</v>
      </c>
      <c r="D40" s="56">
        <v>8</v>
      </c>
      <c r="E40" s="56">
        <v>11</v>
      </c>
    </row>
    <row r="41" spans="1:5" x14ac:dyDescent="0.25">
      <c r="A41" s="56"/>
      <c r="B41" s="56" t="s">
        <v>60</v>
      </c>
      <c r="C41" s="56">
        <v>4</v>
      </c>
      <c r="D41" s="56">
        <v>5</v>
      </c>
      <c r="E41" s="56">
        <v>9</v>
      </c>
    </row>
    <row r="42" spans="1:5" x14ac:dyDescent="0.25">
      <c r="A42" s="56"/>
      <c r="B42" s="56" t="s">
        <v>61</v>
      </c>
      <c r="C42" s="56">
        <v>1</v>
      </c>
      <c r="D42" s="56">
        <v>3</v>
      </c>
      <c r="E42" s="56">
        <v>4</v>
      </c>
    </row>
    <row r="43" spans="1:5" x14ac:dyDescent="0.25">
      <c r="A43" s="56"/>
      <c r="B43" s="56" t="s">
        <v>62</v>
      </c>
      <c r="C43" s="56">
        <v>1</v>
      </c>
      <c r="D43" s="56">
        <v>0</v>
      </c>
      <c r="E43" s="56">
        <v>1</v>
      </c>
    </row>
    <row r="44" spans="1:5" x14ac:dyDescent="0.25">
      <c r="A44" s="56"/>
      <c r="B44" s="56" t="s">
        <v>70</v>
      </c>
      <c r="C44" s="56">
        <v>9</v>
      </c>
      <c r="D44" s="56">
        <v>7</v>
      </c>
      <c r="E44" s="56">
        <v>16</v>
      </c>
    </row>
    <row r="45" spans="1:5" x14ac:dyDescent="0.25">
      <c r="A45" s="56"/>
      <c r="B45" s="60" t="s">
        <v>54</v>
      </c>
      <c r="C45" s="60">
        <v>20</v>
      </c>
      <c r="D45" s="60">
        <v>25</v>
      </c>
      <c r="E45" s="60">
        <v>45</v>
      </c>
    </row>
    <row r="46" spans="1:5" x14ac:dyDescent="0.25">
      <c r="A46" s="57"/>
      <c r="B46" s="57"/>
      <c r="C46" s="57"/>
      <c r="D46" s="57"/>
      <c r="E46" s="57"/>
    </row>
    <row r="47" spans="1:5" x14ac:dyDescent="0.25">
      <c r="A47" s="60" t="s">
        <v>192</v>
      </c>
      <c r="B47" s="56" t="s">
        <v>55</v>
      </c>
      <c r="C47" s="56">
        <v>9</v>
      </c>
      <c r="D47" s="56">
        <v>0</v>
      </c>
      <c r="E47" s="56">
        <v>9</v>
      </c>
    </row>
    <row r="48" spans="1:5" x14ac:dyDescent="0.25">
      <c r="A48" s="56"/>
      <c r="B48" s="56" t="s">
        <v>59</v>
      </c>
      <c r="C48" s="56">
        <v>2</v>
      </c>
      <c r="D48" s="56">
        <v>12</v>
      </c>
      <c r="E48" s="56">
        <v>14</v>
      </c>
    </row>
    <row r="49" spans="1:5" x14ac:dyDescent="0.25">
      <c r="A49" s="56"/>
      <c r="B49" s="56" t="s">
        <v>60</v>
      </c>
      <c r="C49" s="56">
        <v>1</v>
      </c>
      <c r="D49" s="56">
        <v>5</v>
      </c>
      <c r="E49" s="56">
        <v>6</v>
      </c>
    </row>
    <row r="50" spans="1:5" x14ac:dyDescent="0.25">
      <c r="A50" s="56"/>
      <c r="B50" s="56" t="s">
        <v>61</v>
      </c>
      <c r="C50" s="56">
        <v>2</v>
      </c>
      <c r="D50" s="56">
        <v>22</v>
      </c>
      <c r="E50" s="56">
        <v>24</v>
      </c>
    </row>
    <row r="51" spans="1:5" x14ac:dyDescent="0.25">
      <c r="A51" s="56"/>
      <c r="B51" s="56" t="s">
        <v>63</v>
      </c>
      <c r="C51" s="56">
        <v>1</v>
      </c>
      <c r="D51" s="56">
        <v>1</v>
      </c>
      <c r="E51" s="56">
        <v>2</v>
      </c>
    </row>
    <row r="52" spans="1:5" x14ac:dyDescent="0.25">
      <c r="A52" s="56"/>
      <c r="B52" s="56" t="s">
        <v>70</v>
      </c>
      <c r="C52" s="56">
        <v>8</v>
      </c>
      <c r="D52" s="56">
        <v>12</v>
      </c>
      <c r="E52" s="56">
        <v>20</v>
      </c>
    </row>
    <row r="53" spans="1:5" x14ac:dyDescent="0.25">
      <c r="A53" s="56"/>
      <c r="B53" s="60" t="s">
        <v>54</v>
      </c>
      <c r="C53" s="60">
        <v>23</v>
      </c>
      <c r="D53" s="60">
        <v>52</v>
      </c>
      <c r="E53" s="60">
        <v>75</v>
      </c>
    </row>
    <row r="54" spans="1:5" x14ac:dyDescent="0.25">
      <c r="A54" s="57"/>
      <c r="B54" s="57"/>
      <c r="C54" s="57"/>
      <c r="D54" s="57"/>
      <c r="E54" s="57"/>
    </row>
    <row r="55" spans="1:5" x14ac:dyDescent="0.25">
      <c r="A55" s="60" t="s">
        <v>193</v>
      </c>
      <c r="B55" s="56" t="s">
        <v>55</v>
      </c>
      <c r="C55" s="56">
        <v>1</v>
      </c>
      <c r="D55" s="56">
        <v>0</v>
      </c>
      <c r="E55" s="56">
        <v>1</v>
      </c>
    </row>
    <row r="56" spans="1:5" x14ac:dyDescent="0.25">
      <c r="A56" s="56"/>
      <c r="B56" s="56" t="s">
        <v>59</v>
      </c>
      <c r="C56" s="56">
        <v>5</v>
      </c>
      <c r="D56" s="56">
        <v>34</v>
      </c>
      <c r="E56" s="56">
        <v>39</v>
      </c>
    </row>
    <row r="57" spans="1:5" x14ac:dyDescent="0.25">
      <c r="A57" s="56"/>
      <c r="B57" s="56" t="s">
        <v>60</v>
      </c>
      <c r="C57" s="56">
        <v>1</v>
      </c>
      <c r="D57" s="56">
        <v>8</v>
      </c>
      <c r="E57" s="56">
        <v>9</v>
      </c>
    </row>
    <row r="58" spans="1:5" x14ac:dyDescent="0.25">
      <c r="A58" s="56"/>
      <c r="B58" s="56" t="s">
        <v>61</v>
      </c>
      <c r="C58" s="56">
        <v>1</v>
      </c>
      <c r="D58" s="56">
        <v>4</v>
      </c>
      <c r="E58" s="56">
        <v>5</v>
      </c>
    </row>
    <row r="59" spans="1:5" x14ac:dyDescent="0.25">
      <c r="A59" s="56"/>
      <c r="B59" s="56" t="s">
        <v>70</v>
      </c>
      <c r="C59" s="56">
        <v>8</v>
      </c>
      <c r="D59" s="56">
        <v>6</v>
      </c>
      <c r="E59" s="56">
        <v>14</v>
      </c>
    </row>
    <row r="60" spans="1:5" x14ac:dyDescent="0.25">
      <c r="A60" s="56"/>
      <c r="B60" s="60" t="s">
        <v>54</v>
      </c>
      <c r="C60" s="60">
        <v>16</v>
      </c>
      <c r="D60" s="60">
        <v>52</v>
      </c>
      <c r="E60" s="60">
        <v>68</v>
      </c>
    </row>
    <row r="61" spans="1:5" x14ac:dyDescent="0.25">
      <c r="A61" s="57"/>
      <c r="B61" s="57"/>
      <c r="C61" s="57"/>
      <c r="D61" s="57"/>
      <c r="E61" s="57"/>
    </row>
    <row r="62" spans="1:5" x14ac:dyDescent="0.25">
      <c r="A62" s="60" t="s">
        <v>194</v>
      </c>
      <c r="B62" s="56" t="s">
        <v>55</v>
      </c>
      <c r="C62" s="56">
        <v>17</v>
      </c>
      <c r="D62" s="56">
        <v>0</v>
      </c>
      <c r="E62" s="56">
        <v>17</v>
      </c>
    </row>
    <row r="63" spans="1:5" x14ac:dyDescent="0.25">
      <c r="A63" s="56"/>
      <c r="B63" s="56" t="s">
        <v>56</v>
      </c>
      <c r="C63" s="56">
        <v>0</v>
      </c>
      <c r="D63" s="56">
        <v>1</v>
      </c>
      <c r="E63" s="56">
        <v>1</v>
      </c>
    </row>
    <row r="64" spans="1:5" x14ac:dyDescent="0.25">
      <c r="A64" s="56"/>
      <c r="B64" s="56" t="s">
        <v>59</v>
      </c>
      <c r="C64" s="56">
        <v>1</v>
      </c>
      <c r="D64" s="56">
        <v>20</v>
      </c>
      <c r="E64" s="56">
        <v>21</v>
      </c>
    </row>
    <row r="65" spans="1:5" x14ac:dyDescent="0.25">
      <c r="A65" s="56"/>
      <c r="B65" s="56" t="s">
        <v>60</v>
      </c>
      <c r="C65" s="56">
        <v>2</v>
      </c>
      <c r="D65" s="56">
        <v>10</v>
      </c>
      <c r="E65" s="56">
        <v>12</v>
      </c>
    </row>
    <row r="66" spans="1:5" x14ac:dyDescent="0.25">
      <c r="A66" s="56"/>
      <c r="B66" s="56" t="s">
        <v>61</v>
      </c>
      <c r="C66" s="56">
        <v>1</v>
      </c>
      <c r="D66" s="56">
        <v>9</v>
      </c>
      <c r="E66" s="56">
        <v>10</v>
      </c>
    </row>
    <row r="67" spans="1:5" x14ac:dyDescent="0.25">
      <c r="A67" s="56"/>
      <c r="B67" s="56" t="s">
        <v>62</v>
      </c>
      <c r="C67" s="56">
        <v>0</v>
      </c>
      <c r="D67" s="56">
        <v>1</v>
      </c>
      <c r="E67" s="56">
        <v>1</v>
      </c>
    </row>
    <row r="68" spans="1:5" x14ac:dyDescent="0.25">
      <c r="A68" s="56"/>
      <c r="B68" s="56" t="s">
        <v>70</v>
      </c>
      <c r="C68" s="56">
        <v>7</v>
      </c>
      <c r="D68" s="56">
        <v>1</v>
      </c>
      <c r="E68" s="56">
        <v>8</v>
      </c>
    </row>
    <row r="69" spans="1:5" x14ac:dyDescent="0.25">
      <c r="A69" s="56"/>
      <c r="B69" s="60" t="s">
        <v>54</v>
      </c>
      <c r="C69" s="60">
        <v>28</v>
      </c>
      <c r="D69" s="60">
        <v>42</v>
      </c>
      <c r="E69" s="60">
        <v>70</v>
      </c>
    </row>
    <row r="70" spans="1:5" x14ac:dyDescent="0.25">
      <c r="A70" s="57"/>
      <c r="B70" s="57"/>
      <c r="C70" s="57"/>
      <c r="D70" s="57"/>
      <c r="E70" s="57"/>
    </row>
    <row r="71" spans="1:5" x14ac:dyDescent="0.25">
      <c r="A71" s="60" t="s">
        <v>195</v>
      </c>
      <c r="B71" s="56" t="s">
        <v>55</v>
      </c>
      <c r="C71" s="56">
        <v>7</v>
      </c>
      <c r="D71" s="56">
        <v>0</v>
      </c>
      <c r="E71" s="56">
        <v>7</v>
      </c>
    </row>
    <row r="72" spans="1:5" x14ac:dyDescent="0.25">
      <c r="A72" s="56"/>
      <c r="B72" s="56" t="s">
        <v>56</v>
      </c>
      <c r="C72" s="56">
        <v>2</v>
      </c>
      <c r="D72" s="56">
        <v>12</v>
      </c>
      <c r="E72" s="56">
        <v>14</v>
      </c>
    </row>
    <row r="73" spans="1:5" x14ac:dyDescent="0.25">
      <c r="A73" s="56"/>
      <c r="B73" s="56" t="s">
        <v>59</v>
      </c>
      <c r="C73" s="56">
        <v>3</v>
      </c>
      <c r="D73" s="56">
        <v>9</v>
      </c>
      <c r="E73" s="56">
        <v>12</v>
      </c>
    </row>
    <row r="74" spans="1:5" x14ac:dyDescent="0.25">
      <c r="A74" s="56"/>
      <c r="B74" s="56" t="s">
        <v>60</v>
      </c>
      <c r="C74" s="56">
        <v>1</v>
      </c>
      <c r="D74" s="56">
        <v>12</v>
      </c>
      <c r="E74" s="56">
        <v>13</v>
      </c>
    </row>
    <row r="75" spans="1:5" x14ac:dyDescent="0.25">
      <c r="A75" s="56"/>
      <c r="B75" s="56" t="s">
        <v>61</v>
      </c>
      <c r="C75" s="56">
        <v>2</v>
      </c>
      <c r="D75" s="56">
        <v>3</v>
      </c>
      <c r="E75" s="56">
        <v>5</v>
      </c>
    </row>
    <row r="76" spans="1:5" x14ac:dyDescent="0.25">
      <c r="A76" s="56"/>
      <c r="B76" s="56" t="s">
        <v>62</v>
      </c>
      <c r="C76" s="56">
        <v>0</v>
      </c>
      <c r="D76" s="56">
        <v>1</v>
      </c>
      <c r="E76" s="56">
        <v>1</v>
      </c>
    </row>
    <row r="77" spans="1:5" x14ac:dyDescent="0.25">
      <c r="A77" s="56"/>
      <c r="B77" s="56" t="s">
        <v>70</v>
      </c>
      <c r="C77" s="56">
        <v>1</v>
      </c>
      <c r="D77" s="56">
        <v>5</v>
      </c>
      <c r="E77" s="56">
        <v>6</v>
      </c>
    </row>
    <row r="78" spans="1:5" x14ac:dyDescent="0.25">
      <c r="A78" s="56"/>
      <c r="B78" s="60" t="s">
        <v>54</v>
      </c>
      <c r="C78" s="60">
        <v>16</v>
      </c>
      <c r="D78" s="60">
        <v>42</v>
      </c>
      <c r="E78" s="60">
        <v>58</v>
      </c>
    </row>
    <row r="79" spans="1:5" x14ac:dyDescent="0.25">
      <c r="A79" s="57"/>
      <c r="B79" s="57"/>
      <c r="C79" s="57"/>
      <c r="D79" s="57"/>
      <c r="E79" s="57"/>
    </row>
    <row r="80" spans="1:5" x14ac:dyDescent="0.25">
      <c r="A80" s="60" t="s">
        <v>120</v>
      </c>
      <c r="B80" s="56"/>
      <c r="C80" s="56"/>
      <c r="D80" s="56"/>
      <c r="E80" s="56"/>
    </row>
    <row r="81" spans="1:5" x14ac:dyDescent="0.25">
      <c r="A81" s="56"/>
      <c r="B81" s="56" t="s">
        <v>55</v>
      </c>
      <c r="C81" s="56">
        <v>1</v>
      </c>
      <c r="D81" s="56">
        <v>0</v>
      </c>
      <c r="E81" s="56">
        <v>1</v>
      </c>
    </row>
    <row r="82" spans="1:5" x14ac:dyDescent="0.25">
      <c r="A82" s="56"/>
      <c r="B82" s="56" t="s">
        <v>56</v>
      </c>
      <c r="C82" s="56">
        <v>2</v>
      </c>
      <c r="D82" s="56">
        <v>5</v>
      </c>
      <c r="E82" s="56">
        <v>7</v>
      </c>
    </row>
    <row r="83" spans="1:5" x14ac:dyDescent="0.25">
      <c r="A83" s="56"/>
      <c r="B83" s="56" t="s">
        <v>59</v>
      </c>
      <c r="C83" s="56">
        <v>11</v>
      </c>
      <c r="D83" s="56">
        <v>82</v>
      </c>
      <c r="E83" s="56">
        <v>93</v>
      </c>
    </row>
    <row r="84" spans="1:5" x14ac:dyDescent="0.25">
      <c r="A84" s="56"/>
      <c r="B84" s="56" t="s">
        <v>60</v>
      </c>
      <c r="C84" s="56">
        <v>4</v>
      </c>
      <c r="D84" s="56">
        <v>23</v>
      </c>
      <c r="E84" s="56">
        <v>27</v>
      </c>
    </row>
    <row r="85" spans="1:5" x14ac:dyDescent="0.25">
      <c r="A85" s="56"/>
      <c r="B85" s="56" t="s">
        <v>61</v>
      </c>
      <c r="C85" s="56">
        <v>1</v>
      </c>
      <c r="D85" s="56">
        <v>6</v>
      </c>
      <c r="E85" s="56">
        <v>7</v>
      </c>
    </row>
    <row r="86" spans="1:5" x14ac:dyDescent="0.25">
      <c r="A86" s="56"/>
      <c r="B86" s="56" t="s">
        <v>70</v>
      </c>
      <c r="C86" s="56">
        <v>10</v>
      </c>
      <c r="D86" s="56">
        <v>4</v>
      </c>
      <c r="E86" s="56">
        <v>14</v>
      </c>
    </row>
    <row r="87" spans="1:5" x14ac:dyDescent="0.25">
      <c r="A87" s="56"/>
      <c r="B87" s="60" t="s">
        <v>54</v>
      </c>
      <c r="C87" s="60">
        <v>29</v>
      </c>
      <c r="D87" s="60">
        <v>120</v>
      </c>
      <c r="E87" s="60">
        <v>149</v>
      </c>
    </row>
    <row r="88" spans="1:5" x14ac:dyDescent="0.25">
      <c r="A88" s="57"/>
      <c r="B88" s="57"/>
      <c r="C88" s="57"/>
      <c r="D88" s="57"/>
      <c r="E88" s="57"/>
    </row>
    <row r="89" spans="1:5" x14ac:dyDescent="0.25">
      <c r="A89" s="60" t="s">
        <v>196</v>
      </c>
      <c r="B89" s="56" t="s">
        <v>55</v>
      </c>
      <c r="C89" s="56">
        <v>20</v>
      </c>
      <c r="D89" s="56">
        <v>0</v>
      </c>
      <c r="E89" s="56">
        <v>20</v>
      </c>
    </row>
    <row r="90" spans="1:5" x14ac:dyDescent="0.25">
      <c r="A90" s="56"/>
      <c r="B90" s="56" t="s">
        <v>56</v>
      </c>
      <c r="C90" s="56">
        <v>4</v>
      </c>
      <c r="D90" s="56">
        <v>3</v>
      </c>
      <c r="E90" s="56">
        <v>7</v>
      </c>
    </row>
    <row r="91" spans="1:5" x14ac:dyDescent="0.25">
      <c r="A91" s="56"/>
      <c r="B91" s="56" t="s">
        <v>59</v>
      </c>
      <c r="C91" s="56">
        <v>3</v>
      </c>
      <c r="D91" s="56">
        <v>42</v>
      </c>
      <c r="E91" s="56">
        <v>45</v>
      </c>
    </row>
    <row r="92" spans="1:5" x14ac:dyDescent="0.25">
      <c r="A92" s="56"/>
      <c r="B92" s="56" t="s">
        <v>60</v>
      </c>
      <c r="C92" s="56">
        <v>4</v>
      </c>
      <c r="D92" s="56">
        <v>14</v>
      </c>
      <c r="E92" s="56">
        <v>18</v>
      </c>
    </row>
    <row r="93" spans="1:5" x14ac:dyDescent="0.25">
      <c r="A93" s="56"/>
      <c r="B93" s="56" t="s">
        <v>61</v>
      </c>
      <c r="C93" s="56">
        <v>0</v>
      </c>
      <c r="D93" s="56">
        <v>5</v>
      </c>
      <c r="E93" s="56">
        <v>5</v>
      </c>
    </row>
    <row r="94" spans="1:5" x14ac:dyDescent="0.25">
      <c r="A94" s="56"/>
      <c r="B94" s="56" t="s">
        <v>62</v>
      </c>
      <c r="C94" s="56">
        <v>2</v>
      </c>
      <c r="D94" s="56">
        <v>2</v>
      </c>
      <c r="E94" s="56">
        <v>4</v>
      </c>
    </row>
    <row r="95" spans="1:5" x14ac:dyDescent="0.25">
      <c r="A95" s="56"/>
      <c r="B95" s="56" t="s">
        <v>70</v>
      </c>
      <c r="C95" s="56">
        <v>16</v>
      </c>
      <c r="D95" s="56">
        <v>19</v>
      </c>
      <c r="E95" s="56">
        <v>35</v>
      </c>
    </row>
    <row r="96" spans="1:5" x14ac:dyDescent="0.25">
      <c r="A96" s="56"/>
      <c r="B96" s="60" t="s">
        <v>54</v>
      </c>
      <c r="C96" s="60">
        <v>49</v>
      </c>
      <c r="D96" s="60">
        <v>85</v>
      </c>
      <c r="E96" s="60">
        <v>134</v>
      </c>
    </row>
    <row r="97" spans="1:5" x14ac:dyDescent="0.25">
      <c r="A97" s="57"/>
      <c r="B97" s="57"/>
      <c r="C97" s="57"/>
      <c r="D97" s="57"/>
      <c r="E97" s="57"/>
    </row>
    <row r="98" spans="1:5" x14ac:dyDescent="0.25">
      <c r="A98" s="60" t="s">
        <v>197</v>
      </c>
      <c r="B98" s="56" t="s">
        <v>55</v>
      </c>
      <c r="C98" s="56">
        <v>1</v>
      </c>
      <c r="D98" s="56">
        <v>0</v>
      </c>
      <c r="E98" s="56">
        <v>1</v>
      </c>
    </row>
    <row r="99" spans="1:5" x14ac:dyDescent="0.25">
      <c r="A99" s="56"/>
      <c r="B99" s="56" t="s">
        <v>59</v>
      </c>
      <c r="C99" s="56">
        <v>0</v>
      </c>
      <c r="D99" s="56">
        <v>1</v>
      </c>
      <c r="E99" s="56">
        <v>1</v>
      </c>
    </row>
    <row r="100" spans="1:5" x14ac:dyDescent="0.25">
      <c r="A100" s="56"/>
      <c r="B100" s="56" t="s">
        <v>60</v>
      </c>
      <c r="C100" s="56">
        <v>0</v>
      </c>
      <c r="D100" s="56">
        <v>1</v>
      </c>
      <c r="E100" s="56">
        <v>1</v>
      </c>
    </row>
    <row r="101" spans="1:5" x14ac:dyDescent="0.25">
      <c r="A101" s="56"/>
      <c r="B101" s="56" t="s">
        <v>62</v>
      </c>
      <c r="C101" s="56">
        <v>0</v>
      </c>
      <c r="D101" s="56">
        <v>1</v>
      </c>
      <c r="E101" s="56">
        <v>1</v>
      </c>
    </row>
    <row r="102" spans="1:5" x14ac:dyDescent="0.25">
      <c r="A102" s="56"/>
      <c r="B102" s="60" t="s">
        <v>54</v>
      </c>
      <c r="C102" s="60">
        <v>1</v>
      </c>
      <c r="D102" s="60">
        <v>3</v>
      </c>
      <c r="E102" s="60">
        <v>4</v>
      </c>
    </row>
    <row r="103" spans="1:5" x14ac:dyDescent="0.25">
      <c r="A103" s="57"/>
      <c r="B103" s="57"/>
      <c r="C103" s="57"/>
      <c r="D103" s="57"/>
      <c r="E103" s="57"/>
    </row>
    <row r="104" spans="1:5" ht="15.75" x14ac:dyDescent="0.25">
      <c r="A104" s="58" t="s">
        <v>198</v>
      </c>
      <c r="B104" s="58" t="s">
        <v>54</v>
      </c>
      <c r="C104" s="58">
        <v>307</v>
      </c>
      <c r="D104" s="58">
        <v>683</v>
      </c>
      <c r="E104" s="58">
        <v>990</v>
      </c>
    </row>
    <row r="105" spans="1:5" x14ac:dyDescent="0.25">
      <c r="A105" s="66" t="s">
        <v>199</v>
      </c>
      <c r="B105" s="56"/>
      <c r="C105" s="56"/>
      <c r="D105" s="56"/>
      <c r="E105" s="56"/>
    </row>
    <row r="106" spans="1:5" x14ac:dyDescent="0.25">
      <c r="A106" s="204" t="s">
        <v>73</v>
      </c>
      <c r="B106" s="56"/>
      <c r="C106" s="56"/>
      <c r="D106" s="56"/>
      <c r="E106" s="56"/>
    </row>
  </sheetData>
  <hyperlinks>
    <hyperlink ref="A106" location="Index!A1" display="Return to Index" xr:uid="{1C2FAA44-EDE0-4657-99EE-8A48044BCF89}"/>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C888-9099-43E1-AF57-BD7E2869DFD7}">
  <dimension ref="A1:D22"/>
  <sheetViews>
    <sheetView workbookViewId="0">
      <selection activeCell="A22" sqref="A22"/>
    </sheetView>
  </sheetViews>
  <sheetFormatPr defaultRowHeight="15" x14ac:dyDescent="0.25"/>
  <cols>
    <col min="1" max="1" width="33.5703125" bestFit="1" customWidth="1"/>
    <col min="2" max="2" width="8.5703125" style="27"/>
    <col min="3" max="3" width="9.42578125" style="27" customWidth="1"/>
    <col min="4" max="4" width="8.5703125" style="27"/>
  </cols>
  <sheetData>
    <row r="1" spans="1:4" ht="15.75" x14ac:dyDescent="0.25">
      <c r="A1" s="37" t="s">
        <v>200</v>
      </c>
    </row>
    <row r="2" spans="1:4" ht="20.100000000000001" customHeight="1" x14ac:dyDescent="0.25">
      <c r="A2" t="s">
        <v>186</v>
      </c>
      <c r="B2" s="27" t="s">
        <v>136</v>
      </c>
      <c r="C2" s="27" t="s">
        <v>135</v>
      </c>
      <c r="D2" s="27" t="s">
        <v>54</v>
      </c>
    </row>
    <row r="3" spans="1:4" x14ac:dyDescent="0.25">
      <c r="A3" s="56" t="s">
        <v>201</v>
      </c>
      <c r="B3" s="59">
        <v>25</v>
      </c>
      <c r="C3" s="59">
        <v>20</v>
      </c>
      <c r="D3" s="59">
        <v>45</v>
      </c>
    </row>
    <row r="4" spans="1:4" x14ac:dyDescent="0.25">
      <c r="A4" s="56" t="s">
        <v>202</v>
      </c>
      <c r="B4" s="59">
        <v>15</v>
      </c>
      <c r="C4" s="59">
        <v>5</v>
      </c>
      <c r="D4" s="59">
        <v>20</v>
      </c>
    </row>
    <row r="5" spans="1:4" x14ac:dyDescent="0.25">
      <c r="A5" s="56" t="s">
        <v>203</v>
      </c>
      <c r="B5" s="59">
        <v>35</v>
      </c>
      <c r="C5" s="59">
        <v>20</v>
      </c>
      <c r="D5" s="59">
        <v>55</v>
      </c>
    </row>
    <row r="6" spans="1:4" x14ac:dyDescent="0.25">
      <c r="A6" s="56" t="s">
        <v>204</v>
      </c>
      <c r="B6" s="59">
        <v>35</v>
      </c>
      <c r="C6" s="59">
        <v>25</v>
      </c>
      <c r="D6" s="59">
        <v>65</v>
      </c>
    </row>
    <row r="7" spans="1:4" x14ac:dyDescent="0.25">
      <c r="A7" s="56" t="s">
        <v>205</v>
      </c>
      <c r="B7" s="59">
        <v>10</v>
      </c>
      <c r="C7" s="59">
        <v>10</v>
      </c>
      <c r="D7" s="59">
        <v>20</v>
      </c>
    </row>
    <row r="8" spans="1:4" x14ac:dyDescent="0.25">
      <c r="A8" s="56" t="s">
        <v>206</v>
      </c>
      <c r="B8" s="59">
        <v>25</v>
      </c>
      <c r="C8" s="59">
        <v>10</v>
      </c>
      <c r="D8" s="59">
        <v>35</v>
      </c>
    </row>
    <row r="9" spans="1:4" x14ac:dyDescent="0.25">
      <c r="A9" s="56" t="s">
        <v>207</v>
      </c>
      <c r="B9" s="59">
        <v>5</v>
      </c>
      <c r="C9" s="59">
        <v>10</v>
      </c>
      <c r="D9" s="59">
        <v>15</v>
      </c>
    </row>
    <row r="10" spans="1:4" x14ac:dyDescent="0.25">
      <c r="A10" s="56" t="s">
        <v>208</v>
      </c>
      <c r="B10" s="59">
        <v>25</v>
      </c>
      <c r="C10" s="59">
        <v>15</v>
      </c>
      <c r="D10" s="59">
        <v>40</v>
      </c>
    </row>
    <row r="11" spans="1:4" x14ac:dyDescent="0.25">
      <c r="A11" s="56" t="s">
        <v>209</v>
      </c>
      <c r="B11" s="59">
        <v>25</v>
      </c>
      <c r="C11" s="59">
        <v>5</v>
      </c>
      <c r="D11" s="59">
        <v>30</v>
      </c>
    </row>
    <row r="12" spans="1:4" x14ac:dyDescent="0.25">
      <c r="A12" s="56" t="s">
        <v>162</v>
      </c>
      <c r="B12" s="59">
        <v>20</v>
      </c>
      <c r="C12" s="59">
        <v>10</v>
      </c>
      <c r="D12" s="59">
        <v>30</v>
      </c>
    </row>
    <row r="13" spans="1:4" x14ac:dyDescent="0.25">
      <c r="A13" s="56" t="s">
        <v>210</v>
      </c>
      <c r="B13" s="59">
        <v>20</v>
      </c>
      <c r="C13" s="59">
        <v>25</v>
      </c>
      <c r="D13" s="59">
        <v>45</v>
      </c>
    </row>
    <row r="14" spans="1:4" x14ac:dyDescent="0.25">
      <c r="A14" s="56" t="s">
        <v>71</v>
      </c>
      <c r="B14" s="59">
        <v>0</v>
      </c>
      <c r="C14" s="59">
        <v>0</v>
      </c>
      <c r="D14" s="59">
        <v>0</v>
      </c>
    </row>
    <row r="15" spans="1:4" ht="15.75" x14ac:dyDescent="0.25">
      <c r="A15" s="58" t="s">
        <v>54</v>
      </c>
      <c r="B15" s="64">
        <v>240</v>
      </c>
      <c r="C15" s="64">
        <v>155</v>
      </c>
      <c r="D15" s="64">
        <v>395</v>
      </c>
    </row>
    <row r="17" spans="1:1" x14ac:dyDescent="0.25">
      <c r="A17" s="63" t="s">
        <v>105</v>
      </c>
    </row>
    <row r="18" spans="1:1" x14ac:dyDescent="0.25">
      <c r="A18" s="63" t="s">
        <v>171</v>
      </c>
    </row>
    <row r="19" spans="1:1" x14ac:dyDescent="0.25">
      <c r="A19" s="65" t="s">
        <v>211</v>
      </c>
    </row>
    <row r="20" spans="1:1" x14ac:dyDescent="0.25">
      <c r="A20" s="65" t="s">
        <v>212</v>
      </c>
    </row>
    <row r="21" spans="1:1" x14ac:dyDescent="0.25">
      <c r="A21" s="65" t="s">
        <v>213</v>
      </c>
    </row>
    <row r="22" spans="1:1" x14ac:dyDescent="0.25">
      <c r="A22" s="2" t="s">
        <v>73</v>
      </c>
    </row>
  </sheetData>
  <hyperlinks>
    <hyperlink ref="A22" location="Index!A1" display="Return to Index" xr:uid="{07DDACF2-BCE3-4D65-9404-5ED88D8D5578}"/>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4657-ECEC-4279-BD51-115677531C8D}">
  <dimension ref="A1:H21"/>
  <sheetViews>
    <sheetView workbookViewId="0">
      <selection activeCell="A21" sqref="A21"/>
    </sheetView>
  </sheetViews>
  <sheetFormatPr defaultRowHeight="15" x14ac:dyDescent="0.25"/>
  <cols>
    <col min="1" max="1" width="34.42578125" customWidth="1"/>
    <col min="2" max="2" width="25.5703125" customWidth="1"/>
    <col min="3" max="3" width="17.42578125" customWidth="1"/>
    <col min="4" max="4" width="26.42578125" customWidth="1"/>
    <col min="5" max="5" width="12.42578125" customWidth="1"/>
    <col min="6" max="6" width="32.5703125" customWidth="1"/>
    <col min="7" max="7" width="25.42578125" customWidth="1"/>
  </cols>
  <sheetData>
    <row r="1" spans="1:8" ht="15.75" x14ac:dyDescent="0.25">
      <c r="A1" s="37" t="s">
        <v>214</v>
      </c>
    </row>
    <row r="2" spans="1:8" ht="15.75" x14ac:dyDescent="0.25">
      <c r="A2" s="37" t="s">
        <v>186</v>
      </c>
      <c r="B2" s="37" t="s">
        <v>148</v>
      </c>
      <c r="C2" s="37" t="s">
        <v>149</v>
      </c>
      <c r="D2" s="37" t="s">
        <v>131</v>
      </c>
      <c r="E2" s="37" t="s">
        <v>150</v>
      </c>
      <c r="F2" s="37" t="s">
        <v>151</v>
      </c>
      <c r="G2" s="37" t="s">
        <v>152</v>
      </c>
      <c r="H2" s="37" t="s">
        <v>54</v>
      </c>
    </row>
    <row r="3" spans="1:8" x14ac:dyDescent="0.25">
      <c r="A3" s="56" t="s">
        <v>201</v>
      </c>
      <c r="B3" s="56">
        <v>5</v>
      </c>
      <c r="C3" s="56">
        <v>0</v>
      </c>
      <c r="D3" s="56">
        <v>5</v>
      </c>
      <c r="E3" s="56">
        <v>15</v>
      </c>
      <c r="F3" s="56">
        <v>0</v>
      </c>
      <c r="G3" s="56">
        <v>20</v>
      </c>
      <c r="H3" s="56">
        <v>45</v>
      </c>
    </row>
    <row r="4" spans="1:8" x14ac:dyDescent="0.25">
      <c r="A4" s="56" t="s">
        <v>202</v>
      </c>
      <c r="B4" s="56">
        <v>0</v>
      </c>
      <c r="C4" s="56">
        <v>0</v>
      </c>
      <c r="D4" s="56">
        <v>0</v>
      </c>
      <c r="E4" s="56">
        <v>10</v>
      </c>
      <c r="F4" s="56">
        <v>0</v>
      </c>
      <c r="G4" s="56">
        <v>10</v>
      </c>
      <c r="H4" s="56">
        <v>20</v>
      </c>
    </row>
    <row r="5" spans="1:8" x14ac:dyDescent="0.25">
      <c r="A5" s="56" t="s">
        <v>203</v>
      </c>
      <c r="B5" s="56">
        <v>0</v>
      </c>
      <c r="C5" s="56">
        <v>10</v>
      </c>
      <c r="D5" s="56">
        <v>10</v>
      </c>
      <c r="E5" s="56">
        <v>10</v>
      </c>
      <c r="F5" s="56">
        <v>0</v>
      </c>
      <c r="G5" s="56">
        <v>20</v>
      </c>
      <c r="H5" s="56">
        <v>55</v>
      </c>
    </row>
    <row r="6" spans="1:8" x14ac:dyDescent="0.25">
      <c r="A6" s="56" t="s">
        <v>204</v>
      </c>
      <c r="B6" s="56">
        <v>0</v>
      </c>
      <c r="C6" s="56">
        <v>0</v>
      </c>
      <c r="D6" s="56">
        <v>10</v>
      </c>
      <c r="E6" s="56">
        <v>15</v>
      </c>
      <c r="F6" s="56">
        <v>0</v>
      </c>
      <c r="G6" s="56">
        <v>35</v>
      </c>
      <c r="H6" s="56">
        <v>65</v>
      </c>
    </row>
    <row r="7" spans="1:8" x14ac:dyDescent="0.25">
      <c r="A7" s="56" t="s">
        <v>205</v>
      </c>
      <c r="B7" s="56">
        <v>0</v>
      </c>
      <c r="C7" s="56">
        <v>0</v>
      </c>
      <c r="D7" s="56">
        <v>5</v>
      </c>
      <c r="E7" s="56">
        <v>5</v>
      </c>
      <c r="F7" s="56">
        <v>0</v>
      </c>
      <c r="G7" s="56">
        <v>5</v>
      </c>
      <c r="H7" s="56">
        <v>20</v>
      </c>
    </row>
    <row r="8" spans="1:8" x14ac:dyDescent="0.25">
      <c r="A8" s="56" t="s">
        <v>206</v>
      </c>
      <c r="B8" s="56">
        <v>0</v>
      </c>
      <c r="C8" s="56">
        <v>0</v>
      </c>
      <c r="D8" s="56">
        <v>5</v>
      </c>
      <c r="E8" s="56">
        <v>10</v>
      </c>
      <c r="F8" s="56">
        <v>0</v>
      </c>
      <c r="G8" s="56">
        <v>20</v>
      </c>
      <c r="H8" s="56">
        <v>35</v>
      </c>
    </row>
    <row r="9" spans="1:8" x14ac:dyDescent="0.25">
      <c r="A9" s="56" t="s">
        <v>207</v>
      </c>
      <c r="B9" s="56">
        <v>0</v>
      </c>
      <c r="C9" s="56">
        <v>0</v>
      </c>
      <c r="D9" s="56">
        <v>0</v>
      </c>
      <c r="E9" s="56">
        <v>5</v>
      </c>
      <c r="F9" s="56">
        <v>0</v>
      </c>
      <c r="G9" s="56">
        <v>10</v>
      </c>
      <c r="H9" s="56">
        <v>15</v>
      </c>
    </row>
    <row r="10" spans="1:8" x14ac:dyDescent="0.25">
      <c r="A10" s="56" t="s">
        <v>208</v>
      </c>
      <c r="B10" s="56">
        <v>0</v>
      </c>
      <c r="C10" s="56">
        <v>0</v>
      </c>
      <c r="D10" s="56">
        <v>5</v>
      </c>
      <c r="E10" s="56">
        <v>15</v>
      </c>
      <c r="F10" s="56">
        <v>0</v>
      </c>
      <c r="G10" s="56">
        <v>20</v>
      </c>
      <c r="H10" s="56">
        <v>40</v>
      </c>
    </row>
    <row r="11" spans="1:8" x14ac:dyDescent="0.25">
      <c r="A11" s="56" t="s">
        <v>209</v>
      </c>
      <c r="B11" s="56">
        <v>0</v>
      </c>
      <c r="C11" s="56">
        <v>0</v>
      </c>
      <c r="D11" s="56">
        <v>5</v>
      </c>
      <c r="E11" s="56">
        <v>10</v>
      </c>
      <c r="F11" s="56">
        <v>0</v>
      </c>
      <c r="G11" s="56">
        <v>20</v>
      </c>
      <c r="H11" s="56">
        <v>30</v>
      </c>
    </row>
    <row r="12" spans="1:8" x14ac:dyDescent="0.25">
      <c r="A12" s="56" t="s">
        <v>162</v>
      </c>
      <c r="B12" s="56">
        <v>0</v>
      </c>
      <c r="C12" s="56">
        <v>0</v>
      </c>
      <c r="D12" s="56">
        <v>0</v>
      </c>
      <c r="E12" s="56">
        <v>5</v>
      </c>
      <c r="F12" s="56">
        <v>0</v>
      </c>
      <c r="G12" s="56">
        <v>15</v>
      </c>
      <c r="H12" s="56">
        <v>30</v>
      </c>
    </row>
    <row r="13" spans="1:8" x14ac:dyDescent="0.25">
      <c r="A13" s="56" t="s">
        <v>210</v>
      </c>
      <c r="B13" s="56">
        <v>0</v>
      </c>
      <c r="C13" s="56">
        <v>0</v>
      </c>
      <c r="D13" s="56">
        <v>0</v>
      </c>
      <c r="E13" s="56">
        <v>10</v>
      </c>
      <c r="F13" s="56">
        <v>0</v>
      </c>
      <c r="G13" s="56">
        <v>30</v>
      </c>
      <c r="H13" s="56">
        <v>45</v>
      </c>
    </row>
    <row r="14" spans="1:8" ht="15.75" x14ac:dyDescent="0.25">
      <c r="A14" s="58" t="s">
        <v>54</v>
      </c>
      <c r="B14" s="58">
        <v>5</v>
      </c>
      <c r="C14" s="58">
        <v>15</v>
      </c>
      <c r="D14" s="58">
        <v>50</v>
      </c>
      <c r="E14" s="58">
        <v>110</v>
      </c>
      <c r="F14" s="58">
        <v>15</v>
      </c>
      <c r="G14" s="58">
        <v>200</v>
      </c>
      <c r="H14" s="58">
        <v>395</v>
      </c>
    </row>
    <row r="16" spans="1:8" x14ac:dyDescent="0.25">
      <c r="A16" s="63" t="s">
        <v>105</v>
      </c>
    </row>
    <row r="17" spans="1:1" x14ac:dyDescent="0.25">
      <c r="A17" s="63" t="s">
        <v>171</v>
      </c>
    </row>
    <row r="18" spans="1:1" x14ac:dyDescent="0.25">
      <c r="A18" s="65" t="s">
        <v>211</v>
      </c>
    </row>
    <row r="19" spans="1:1" x14ac:dyDescent="0.25">
      <c r="A19" s="65" t="s">
        <v>212</v>
      </c>
    </row>
    <row r="20" spans="1:1" x14ac:dyDescent="0.25">
      <c r="A20" s="65" t="s">
        <v>213</v>
      </c>
    </row>
    <row r="21" spans="1:1" x14ac:dyDescent="0.25">
      <c r="A21" s="2" t="s">
        <v>73</v>
      </c>
    </row>
  </sheetData>
  <hyperlinks>
    <hyperlink ref="A21" location="Index!A1" display="Return to Index" xr:uid="{70A71ABE-AA0C-4CBA-812B-6EB5ACD7B0FF}"/>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A7781-9DFD-417A-9C3F-7D915EAF5933}">
  <dimension ref="A1:G8"/>
  <sheetViews>
    <sheetView workbookViewId="0">
      <selection activeCell="A8" sqref="A8"/>
    </sheetView>
  </sheetViews>
  <sheetFormatPr defaultRowHeight="15" x14ac:dyDescent="0.25"/>
  <cols>
    <col min="1" max="1" width="21.5703125" customWidth="1"/>
  </cols>
  <sheetData>
    <row r="1" spans="1:7" ht="29.1" customHeight="1" x14ac:dyDescent="0.25">
      <c r="A1" s="1" t="s">
        <v>215</v>
      </c>
    </row>
    <row r="2" spans="1:7" x14ac:dyDescent="0.25">
      <c r="A2" s="70"/>
      <c r="B2" s="394" t="s">
        <v>180</v>
      </c>
      <c r="C2" s="395"/>
      <c r="D2" s="394" t="s">
        <v>181</v>
      </c>
      <c r="E2" s="395"/>
      <c r="F2" s="394" t="s">
        <v>182</v>
      </c>
      <c r="G2" s="396"/>
    </row>
    <row r="3" spans="1:7" x14ac:dyDescent="0.25">
      <c r="A3" s="71"/>
      <c r="B3" s="69" t="s">
        <v>216</v>
      </c>
      <c r="C3" s="67" t="s">
        <v>217</v>
      </c>
      <c r="D3" s="67" t="s">
        <v>216</v>
      </c>
      <c r="E3" s="67" t="s">
        <v>217</v>
      </c>
      <c r="F3" s="67" t="s">
        <v>216</v>
      </c>
      <c r="G3" s="72" t="s">
        <v>217</v>
      </c>
    </row>
    <row r="4" spans="1:7" x14ac:dyDescent="0.25">
      <c r="A4" s="71" t="s">
        <v>218</v>
      </c>
      <c r="B4" s="68">
        <v>2</v>
      </c>
      <c r="C4" s="68">
        <v>178</v>
      </c>
      <c r="D4" s="68">
        <v>27</v>
      </c>
      <c r="E4" s="68">
        <v>274</v>
      </c>
      <c r="F4" s="68">
        <v>43</v>
      </c>
      <c r="G4" s="73">
        <v>350</v>
      </c>
    </row>
    <row r="5" spans="1:7" x14ac:dyDescent="0.25">
      <c r="A5" s="71" t="s">
        <v>219</v>
      </c>
      <c r="B5" s="68">
        <v>2</v>
      </c>
      <c r="C5" s="68">
        <v>176</v>
      </c>
      <c r="D5" s="68">
        <v>26</v>
      </c>
      <c r="E5" s="68">
        <v>273</v>
      </c>
      <c r="F5" s="68">
        <v>38</v>
      </c>
      <c r="G5" s="73">
        <v>342</v>
      </c>
    </row>
    <row r="6" spans="1:7" x14ac:dyDescent="0.25">
      <c r="A6" s="74" t="s">
        <v>220</v>
      </c>
      <c r="B6" s="75">
        <v>2</v>
      </c>
      <c r="C6" s="75">
        <v>147</v>
      </c>
      <c r="D6" s="75">
        <v>16</v>
      </c>
      <c r="E6" s="75">
        <v>239</v>
      </c>
      <c r="F6" s="75">
        <v>35</v>
      </c>
      <c r="G6" s="76">
        <v>323</v>
      </c>
    </row>
    <row r="7" spans="1:7" x14ac:dyDescent="0.25">
      <c r="A7" s="63" t="s">
        <v>221</v>
      </c>
    </row>
    <row r="8" spans="1:7" x14ac:dyDescent="0.25">
      <c r="A8" s="2" t="s">
        <v>73</v>
      </c>
    </row>
  </sheetData>
  <mergeCells count="3">
    <mergeCell ref="B2:C2"/>
    <mergeCell ref="D2:E2"/>
    <mergeCell ref="F2:G2"/>
  </mergeCells>
  <hyperlinks>
    <hyperlink ref="A8" location="Index!A1" display="Return to Index" xr:uid="{BFA43239-6F20-4DEF-9BDB-E8922A22BAA9}"/>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C591-2849-45F3-998B-CE283A609528}">
  <dimension ref="A1:E8"/>
  <sheetViews>
    <sheetView workbookViewId="0">
      <selection activeCell="A4" sqref="A4:B8"/>
    </sheetView>
  </sheetViews>
  <sheetFormatPr defaultRowHeight="15" x14ac:dyDescent="0.25"/>
  <sheetData>
    <row r="1" spans="1:5" ht="15.75" thickBot="1" x14ac:dyDescent="0.3">
      <c r="A1" s="1" t="s">
        <v>222</v>
      </c>
    </row>
    <row r="2" spans="1:5" ht="15.75" thickBot="1" x14ac:dyDescent="0.3">
      <c r="A2" s="81" t="s">
        <v>216</v>
      </c>
      <c r="B2" s="82" t="s">
        <v>217</v>
      </c>
      <c r="C2" s="82" t="s">
        <v>223</v>
      </c>
      <c r="D2" s="83" t="s">
        <v>224</v>
      </c>
      <c r="E2" s="84" t="s">
        <v>54</v>
      </c>
    </row>
    <row r="3" spans="1:5" ht="15.75" thickBot="1" x14ac:dyDescent="0.3">
      <c r="A3" s="79">
        <v>0</v>
      </c>
      <c r="B3" s="80">
        <v>0</v>
      </c>
      <c r="C3" s="80">
        <v>5</v>
      </c>
      <c r="D3" s="78">
        <v>15</v>
      </c>
      <c r="E3" s="77">
        <v>25</v>
      </c>
    </row>
    <row r="4" spans="1:5" x14ac:dyDescent="0.25">
      <c r="A4" s="63" t="s">
        <v>105</v>
      </c>
    </row>
    <row r="5" spans="1:5" x14ac:dyDescent="0.25">
      <c r="A5" s="63" t="s">
        <v>171</v>
      </c>
    </row>
    <row r="6" spans="1:5" x14ac:dyDescent="0.25">
      <c r="A6" s="65" t="s">
        <v>211</v>
      </c>
    </row>
    <row r="7" spans="1:5" x14ac:dyDescent="0.25">
      <c r="A7" s="65" t="s">
        <v>212</v>
      </c>
    </row>
    <row r="8" spans="1:5" ht="20.25" customHeight="1" x14ac:dyDescent="0.25">
      <c r="A8" s="2" t="s">
        <v>73</v>
      </c>
    </row>
  </sheetData>
  <hyperlinks>
    <hyperlink ref="A8" location="Index!A1" display="Return to Index" xr:uid="{AA2F4DF2-936A-4168-A8DF-36F0374CC2E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248B-0FA3-41F3-B3CF-6722401F88F3}">
  <dimension ref="A1:D52"/>
  <sheetViews>
    <sheetView topLeftCell="A26" workbookViewId="0">
      <selection activeCell="A52" sqref="A52"/>
    </sheetView>
  </sheetViews>
  <sheetFormatPr defaultRowHeight="15" x14ac:dyDescent="0.25"/>
  <cols>
    <col min="1" max="1" width="34.42578125" customWidth="1"/>
  </cols>
  <sheetData>
    <row r="1" spans="1:4" ht="31.5" customHeight="1" x14ac:dyDescent="0.25">
      <c r="A1" s="85" t="s">
        <v>225</v>
      </c>
    </row>
    <row r="2" spans="1:4" ht="23.25" customHeight="1" x14ac:dyDescent="0.25">
      <c r="A2" s="1" t="s">
        <v>226</v>
      </c>
    </row>
    <row r="3" spans="1:4" x14ac:dyDescent="0.25">
      <c r="A3" s="1" t="s">
        <v>227</v>
      </c>
      <c r="B3" s="99" t="s">
        <v>180</v>
      </c>
      <c r="C3" s="4" t="s">
        <v>181</v>
      </c>
      <c r="D3" s="4" t="s">
        <v>182</v>
      </c>
    </row>
    <row r="4" spans="1:4" x14ac:dyDescent="0.25">
      <c r="A4" s="56" t="s">
        <v>91</v>
      </c>
      <c r="B4" s="100">
        <v>22</v>
      </c>
      <c r="C4" s="59">
        <v>22</v>
      </c>
      <c r="D4" s="59">
        <v>8</v>
      </c>
    </row>
    <row r="5" spans="1:4" x14ac:dyDescent="0.25">
      <c r="A5" s="56" t="s">
        <v>228</v>
      </c>
      <c r="B5" s="100">
        <v>13</v>
      </c>
      <c r="C5" s="59">
        <v>13</v>
      </c>
      <c r="D5" s="59">
        <v>11</v>
      </c>
    </row>
    <row r="6" spans="1:4" x14ac:dyDescent="0.25">
      <c r="A6" s="56" t="s">
        <v>96</v>
      </c>
      <c r="B6" s="100">
        <v>12</v>
      </c>
      <c r="C6" s="59">
        <v>9</v>
      </c>
      <c r="D6" s="59">
        <v>1</v>
      </c>
    </row>
    <row r="7" spans="1:4" x14ac:dyDescent="0.25">
      <c r="A7" s="56" t="s">
        <v>229</v>
      </c>
      <c r="B7" s="100">
        <v>27</v>
      </c>
      <c r="C7" s="59">
        <v>41</v>
      </c>
      <c r="D7" s="59">
        <v>28</v>
      </c>
    </row>
    <row r="8" spans="1:4" x14ac:dyDescent="0.25">
      <c r="A8" s="56" t="s">
        <v>230</v>
      </c>
      <c r="B8" s="100">
        <v>24</v>
      </c>
      <c r="C8" s="59">
        <v>30</v>
      </c>
      <c r="D8" s="59">
        <v>46</v>
      </c>
    </row>
    <row r="9" spans="1:4" x14ac:dyDescent="0.25">
      <c r="A9" s="56" t="s">
        <v>93</v>
      </c>
      <c r="B9" s="100">
        <v>96</v>
      </c>
      <c r="C9" s="59">
        <v>99</v>
      </c>
      <c r="D9" s="59">
        <v>79</v>
      </c>
    </row>
    <row r="10" spans="1:4" x14ac:dyDescent="0.25">
      <c r="A10" s="56" t="s">
        <v>231</v>
      </c>
      <c r="B10" s="100">
        <v>13</v>
      </c>
      <c r="C10" s="59">
        <v>13</v>
      </c>
      <c r="D10" s="59">
        <v>7</v>
      </c>
    </row>
    <row r="11" spans="1:4" ht="15.75" x14ac:dyDescent="0.25">
      <c r="A11" s="58" t="s">
        <v>54</v>
      </c>
      <c r="B11" s="101">
        <f>SUM(B4:B10)</f>
        <v>207</v>
      </c>
      <c r="C11" s="64">
        <f>SUM(C4:C10)</f>
        <v>227</v>
      </c>
      <c r="D11" s="64">
        <f>SUM(D4:D10)</f>
        <v>180</v>
      </c>
    </row>
    <row r="12" spans="1:4" x14ac:dyDescent="0.25">
      <c r="A12" t="s">
        <v>232</v>
      </c>
      <c r="B12" s="1"/>
      <c r="C12" s="1"/>
      <c r="D12" s="1"/>
    </row>
    <row r="13" spans="1:4" x14ac:dyDescent="0.25">
      <c r="A13" s="1"/>
      <c r="B13" s="1"/>
      <c r="C13" s="1"/>
      <c r="D13" s="1"/>
    </row>
    <row r="14" spans="1:4" ht="28.5" customHeight="1" x14ac:dyDescent="0.25">
      <c r="A14" s="1" t="s">
        <v>233</v>
      </c>
    </row>
    <row r="15" spans="1:4" x14ac:dyDescent="0.25">
      <c r="A15" s="67" t="s">
        <v>176</v>
      </c>
      <c r="B15" s="102" t="s">
        <v>180</v>
      </c>
      <c r="C15" s="86" t="s">
        <v>181</v>
      </c>
      <c r="D15" s="87" t="s">
        <v>182</v>
      </c>
    </row>
    <row r="16" spans="1:4" x14ac:dyDescent="0.25">
      <c r="A16" s="92" t="s">
        <v>135</v>
      </c>
      <c r="B16" s="103">
        <v>27</v>
      </c>
      <c r="C16" s="93">
        <v>33</v>
      </c>
      <c r="D16" s="94">
        <v>21</v>
      </c>
    </row>
    <row r="17" spans="1:4" x14ac:dyDescent="0.25">
      <c r="A17" s="92" t="s">
        <v>136</v>
      </c>
      <c r="B17" s="103">
        <v>180</v>
      </c>
      <c r="C17" s="93">
        <v>194</v>
      </c>
      <c r="D17" s="94">
        <v>159</v>
      </c>
    </row>
    <row r="18" spans="1:4" ht="15.75" x14ac:dyDescent="0.25">
      <c r="A18" s="95" t="s">
        <v>54</v>
      </c>
      <c r="B18" s="104">
        <f>SUM(B16:B17)</f>
        <v>207</v>
      </c>
      <c r="C18" s="96">
        <f>SUM(C16:C17)</f>
        <v>227</v>
      </c>
      <c r="D18" s="97">
        <f>SUM(D16:D17)</f>
        <v>180</v>
      </c>
    </row>
    <row r="19" spans="1:4" x14ac:dyDescent="0.25">
      <c r="A19" t="s">
        <v>232</v>
      </c>
      <c r="B19" s="1"/>
      <c r="C19" s="1"/>
      <c r="D19" s="1"/>
    </row>
    <row r="20" spans="1:4" x14ac:dyDescent="0.25">
      <c r="A20" s="1"/>
      <c r="B20" s="1"/>
      <c r="C20" s="1"/>
      <c r="D20" s="1"/>
    </row>
    <row r="21" spans="1:4" ht="30" customHeight="1" x14ac:dyDescent="0.25">
      <c r="A21" s="1" t="s">
        <v>234</v>
      </c>
    </row>
    <row r="22" spans="1:4" x14ac:dyDescent="0.25">
      <c r="A22" s="67" t="s">
        <v>235</v>
      </c>
      <c r="B22" s="102" t="s">
        <v>180</v>
      </c>
      <c r="C22" s="86" t="s">
        <v>181</v>
      </c>
      <c r="D22" s="87" t="s">
        <v>182</v>
      </c>
    </row>
    <row r="23" spans="1:4" x14ac:dyDescent="0.25">
      <c r="A23" s="92" t="s">
        <v>236</v>
      </c>
      <c r="B23" s="103">
        <v>195</v>
      </c>
      <c r="C23" s="93">
        <v>197</v>
      </c>
      <c r="D23" s="94">
        <v>151</v>
      </c>
    </row>
    <row r="24" spans="1:4" x14ac:dyDescent="0.25">
      <c r="A24" s="92" t="s">
        <v>237</v>
      </c>
      <c r="B24" s="103">
        <v>2</v>
      </c>
      <c r="C24" s="93">
        <v>3</v>
      </c>
      <c r="D24" s="94">
        <v>4</v>
      </c>
    </row>
    <row r="25" spans="1:4" x14ac:dyDescent="0.25">
      <c r="A25" s="92" t="s">
        <v>238</v>
      </c>
      <c r="B25" s="103">
        <v>10</v>
      </c>
      <c r="C25" s="93">
        <v>27</v>
      </c>
      <c r="D25" s="94">
        <v>25</v>
      </c>
    </row>
    <row r="26" spans="1:4" ht="15.75" x14ac:dyDescent="0.25">
      <c r="A26" s="95" t="s">
        <v>54</v>
      </c>
      <c r="B26" s="104">
        <f>SUM(B23:B25)</f>
        <v>207</v>
      </c>
      <c r="C26" s="96">
        <f t="shared" ref="C26:D26" si="0">SUM(C23:C25)</f>
        <v>227</v>
      </c>
      <c r="D26" s="97">
        <f t="shared" si="0"/>
        <v>180</v>
      </c>
    </row>
    <row r="27" spans="1:4" x14ac:dyDescent="0.25">
      <c r="A27" t="s">
        <v>232</v>
      </c>
      <c r="B27" s="1"/>
      <c r="C27" s="1"/>
      <c r="D27" s="1"/>
    </row>
    <row r="28" spans="1:4" x14ac:dyDescent="0.25">
      <c r="B28" s="1"/>
      <c r="C28" s="1"/>
      <c r="D28" s="1"/>
    </row>
    <row r="29" spans="1:4" ht="24.75" customHeight="1" x14ac:dyDescent="0.25">
      <c r="A29" s="1" t="s">
        <v>239</v>
      </c>
    </row>
    <row r="30" spans="1:4" x14ac:dyDescent="0.25">
      <c r="A30" s="89" t="s">
        <v>129</v>
      </c>
      <c r="B30" s="105" t="s">
        <v>180</v>
      </c>
      <c r="C30" s="90" t="s">
        <v>181</v>
      </c>
      <c r="D30" s="91" t="s">
        <v>182</v>
      </c>
    </row>
    <row r="31" spans="1:4" ht="32.25" customHeight="1" x14ac:dyDescent="0.25">
      <c r="A31" s="98" t="s">
        <v>59</v>
      </c>
      <c r="B31" s="100">
        <v>139</v>
      </c>
      <c r="C31" s="59">
        <v>135</v>
      </c>
      <c r="D31" s="59">
        <v>123</v>
      </c>
    </row>
    <row r="32" spans="1:4" ht="33.75" customHeight="1" x14ac:dyDescent="0.25">
      <c r="A32" s="98" t="s">
        <v>60</v>
      </c>
      <c r="B32" s="100">
        <v>68</v>
      </c>
      <c r="C32" s="59">
        <v>92</v>
      </c>
      <c r="D32" s="59">
        <v>57</v>
      </c>
    </row>
    <row r="33" spans="1:4" ht="15.75" x14ac:dyDescent="0.25">
      <c r="A33" s="58" t="s">
        <v>54</v>
      </c>
      <c r="B33" s="101">
        <f>SUBTOTAL(109,B31:B32)</f>
        <v>207</v>
      </c>
      <c r="C33" s="64">
        <f>SUBTOTAL(109,C31:C32)</f>
        <v>227</v>
      </c>
      <c r="D33" s="64">
        <f>SUBTOTAL(109,D31:D32)</f>
        <v>180</v>
      </c>
    </row>
    <row r="34" spans="1:4" x14ac:dyDescent="0.25">
      <c r="A34" t="s">
        <v>232</v>
      </c>
      <c r="B34" s="1"/>
      <c r="C34" s="1"/>
      <c r="D34" s="1"/>
    </row>
    <row r="35" spans="1:4" x14ac:dyDescent="0.25">
      <c r="A35" s="1"/>
      <c r="B35" s="1"/>
      <c r="C35" s="1"/>
      <c r="D35" s="1"/>
    </row>
    <row r="36" spans="1:4" x14ac:dyDescent="0.25">
      <c r="A36" t="s">
        <v>240</v>
      </c>
    </row>
    <row r="37" spans="1:4" x14ac:dyDescent="0.25">
      <c r="A37" s="1" t="s">
        <v>241</v>
      </c>
    </row>
    <row r="38" spans="1:4" x14ac:dyDescent="0.25">
      <c r="A38" t="s">
        <v>242</v>
      </c>
    </row>
    <row r="39" spans="1:4" x14ac:dyDescent="0.25">
      <c r="A39" t="s">
        <v>92</v>
      </c>
    </row>
    <row r="40" spans="1:4" x14ac:dyDescent="0.25">
      <c r="A40" t="s">
        <v>243</v>
      </c>
    </row>
    <row r="41" spans="1:4" x14ac:dyDescent="0.25">
      <c r="A41" t="s">
        <v>244</v>
      </c>
    </row>
    <row r="42" spans="1:4" x14ac:dyDescent="0.25">
      <c r="A42" t="s">
        <v>245</v>
      </c>
    </row>
    <row r="43" spans="1:4" x14ac:dyDescent="0.25">
      <c r="A43" t="s">
        <v>246</v>
      </c>
    </row>
    <row r="44" spans="1:4" x14ac:dyDescent="0.25">
      <c r="A44" t="s">
        <v>94</v>
      </c>
    </row>
    <row r="45" spans="1:4" x14ac:dyDescent="0.25">
      <c r="A45" t="s">
        <v>247</v>
      </c>
    </row>
    <row r="46" spans="1:4" x14ac:dyDescent="0.25">
      <c r="A46" t="s">
        <v>248</v>
      </c>
    </row>
    <row r="47" spans="1:4" x14ac:dyDescent="0.25">
      <c r="A47" t="s">
        <v>249</v>
      </c>
    </row>
    <row r="48" spans="1:4" x14ac:dyDescent="0.25">
      <c r="A48" t="s">
        <v>250</v>
      </c>
    </row>
    <row r="49" spans="1:1" x14ac:dyDescent="0.25">
      <c r="A49" t="s">
        <v>251</v>
      </c>
    </row>
    <row r="50" spans="1:1" x14ac:dyDescent="0.25">
      <c r="A50" t="s">
        <v>252</v>
      </c>
    </row>
    <row r="52" spans="1:1" x14ac:dyDescent="0.25">
      <c r="A52" s="2" t="s">
        <v>73</v>
      </c>
    </row>
  </sheetData>
  <hyperlinks>
    <hyperlink ref="A52" location="Index!A1" display="Return to Index" xr:uid="{C855E31C-BB81-40F7-8A3F-DB72E534DBF1}"/>
  </hyperlinks>
  <pageMargins left="0.7" right="0.7" top="0.75" bottom="0.75" header="0.3" footer="0.3"/>
  <pageSetup paperSize="9" orientation="portrait"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00F8-165A-4AA1-B64A-B89D4E945D02}">
  <dimension ref="A1:D23"/>
  <sheetViews>
    <sheetView workbookViewId="0">
      <selection activeCell="A23" sqref="A23"/>
    </sheetView>
  </sheetViews>
  <sheetFormatPr defaultRowHeight="15" x14ac:dyDescent="0.25"/>
  <cols>
    <col min="1" max="1" width="28.42578125" customWidth="1"/>
  </cols>
  <sheetData>
    <row r="1" spans="1:4" ht="27" customHeight="1" x14ac:dyDescent="0.25">
      <c r="A1" s="85" t="s">
        <v>253</v>
      </c>
    </row>
    <row r="2" spans="1:4" x14ac:dyDescent="0.25">
      <c r="A2" s="67" t="s">
        <v>227</v>
      </c>
      <c r="B2" s="86" t="s">
        <v>180</v>
      </c>
      <c r="C2" s="86" t="s">
        <v>181</v>
      </c>
      <c r="D2" s="87" t="s">
        <v>182</v>
      </c>
    </row>
    <row r="3" spans="1:4" x14ac:dyDescent="0.25">
      <c r="A3" s="88" t="s">
        <v>254</v>
      </c>
      <c r="B3" s="88">
        <v>51</v>
      </c>
      <c r="C3" s="88">
        <v>150</v>
      </c>
      <c r="D3" s="88">
        <v>199</v>
      </c>
    </row>
    <row r="4" spans="1:4" ht="30" x14ac:dyDescent="0.25">
      <c r="A4" s="106" t="s">
        <v>255</v>
      </c>
      <c r="B4">
        <v>48</v>
      </c>
      <c r="C4">
        <v>129</v>
      </c>
      <c r="D4">
        <v>186</v>
      </c>
    </row>
    <row r="5" spans="1:4" ht="15.75" x14ac:dyDescent="0.25">
      <c r="A5" s="95" t="s">
        <v>256</v>
      </c>
      <c r="B5" s="107">
        <f>B4/B3</f>
        <v>0.94117647058823528</v>
      </c>
      <c r="C5" s="107">
        <f>C4/C3</f>
        <v>0.86</v>
      </c>
      <c r="D5" s="107">
        <f>D4/D3</f>
        <v>0.9346733668341709</v>
      </c>
    </row>
    <row r="6" spans="1:4" x14ac:dyDescent="0.25">
      <c r="A6" t="s">
        <v>232</v>
      </c>
    </row>
    <row r="8" spans="1:4" x14ac:dyDescent="0.25">
      <c r="A8" s="1" t="s">
        <v>257</v>
      </c>
    </row>
    <row r="9" spans="1:4" x14ac:dyDescent="0.25">
      <c r="A9" t="s">
        <v>242</v>
      </c>
    </row>
    <row r="10" spans="1:4" x14ac:dyDescent="0.25">
      <c r="A10" t="s">
        <v>92</v>
      </c>
    </row>
    <row r="11" spans="1:4" x14ac:dyDescent="0.25">
      <c r="A11" t="s">
        <v>243</v>
      </c>
    </row>
    <row r="12" spans="1:4" x14ac:dyDescent="0.25">
      <c r="A12" t="s">
        <v>244</v>
      </c>
    </row>
    <row r="13" spans="1:4" x14ac:dyDescent="0.25">
      <c r="A13" t="s">
        <v>245</v>
      </c>
    </row>
    <row r="14" spans="1:4" x14ac:dyDescent="0.25">
      <c r="A14" t="s">
        <v>246</v>
      </c>
    </row>
    <row r="15" spans="1:4" x14ac:dyDescent="0.25">
      <c r="A15" t="s">
        <v>94</v>
      </c>
    </row>
    <row r="16" spans="1:4"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3" spans="1:1" ht="24" customHeight="1" x14ac:dyDescent="0.25">
      <c r="A23" s="2" t="s">
        <v>73</v>
      </c>
    </row>
  </sheetData>
  <hyperlinks>
    <hyperlink ref="A23" location="Index!A1" display="Return to Index" xr:uid="{1F6088D8-BDC0-41B8-8F1F-0DB56434D3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sheetViews>
  <sheetFormatPr defaultRowHeight="15" x14ac:dyDescent="0.25"/>
  <cols>
    <col min="1" max="1" width="42.42578125" bestFit="1" customWidth="1"/>
    <col min="2" max="2" width="12.42578125" customWidth="1"/>
    <col min="3" max="3" width="10.42578125" customWidth="1"/>
    <col min="4" max="4" width="12.5703125" customWidth="1"/>
    <col min="5" max="5" width="10.5703125" customWidth="1"/>
    <col min="6" max="6" width="10.42578125" customWidth="1"/>
  </cols>
  <sheetData>
    <row r="1" spans="1:6" ht="30" customHeight="1" x14ac:dyDescent="0.25">
      <c r="A1" s="1" t="s">
        <v>48</v>
      </c>
    </row>
    <row r="2" spans="1:6" ht="47.1" customHeight="1" x14ac:dyDescent="0.25">
      <c r="A2" s="11" t="s">
        <v>49</v>
      </c>
      <c r="B2" s="12" t="s">
        <v>50</v>
      </c>
      <c r="C2" s="13" t="s">
        <v>51</v>
      </c>
      <c r="D2" s="12" t="s">
        <v>52</v>
      </c>
      <c r="E2" s="13" t="s">
        <v>53</v>
      </c>
      <c r="F2" s="14" t="s">
        <v>54</v>
      </c>
    </row>
    <row r="3" spans="1:6" x14ac:dyDescent="0.25">
      <c r="A3" t="s">
        <v>55</v>
      </c>
      <c r="B3" s="5">
        <v>19</v>
      </c>
      <c r="C3" s="6">
        <f>B3/F3</f>
        <v>0.17924528301886791</v>
      </c>
      <c r="D3" s="5">
        <v>87</v>
      </c>
      <c r="E3" s="6">
        <f>D3/F3</f>
        <v>0.82075471698113212</v>
      </c>
      <c r="F3" s="4">
        <f>Table2[[#This Row],[Under 25 years No.]]+Table2[[#This Row],[25 and over No.]]</f>
        <v>106</v>
      </c>
    </row>
    <row r="4" spans="1:6" x14ac:dyDescent="0.25">
      <c r="A4" t="s">
        <v>56</v>
      </c>
      <c r="B4" s="5">
        <v>42</v>
      </c>
      <c r="C4" s="6">
        <f t="shared" ref="C4:C17" si="0">B4/F4</f>
        <v>0.8936170212765957</v>
      </c>
      <c r="D4" s="5">
        <v>5</v>
      </c>
      <c r="E4" s="6">
        <f t="shared" ref="E4:E17" si="1">D4/F4</f>
        <v>0.10638297872340426</v>
      </c>
      <c r="F4" s="4">
        <f>Table2[[#This Row],[Under 25 years No.]]+Table2[[#This Row],[25 and over No.]]</f>
        <v>47</v>
      </c>
    </row>
    <row r="5" spans="1:6" x14ac:dyDescent="0.25">
      <c r="A5" t="s">
        <v>57</v>
      </c>
      <c r="B5" s="5">
        <v>0</v>
      </c>
      <c r="C5" s="7" t="s">
        <v>58</v>
      </c>
      <c r="D5" s="5">
        <v>0</v>
      </c>
      <c r="E5" s="7" t="s">
        <v>58</v>
      </c>
      <c r="F5" s="4">
        <f>Table2[[#This Row],[Under 25 years No.]]+Table2[[#This Row],[25 and over No.]]</f>
        <v>0</v>
      </c>
    </row>
    <row r="6" spans="1:6" x14ac:dyDescent="0.25">
      <c r="A6" t="s">
        <v>59</v>
      </c>
      <c r="B6" s="5">
        <v>279</v>
      </c>
      <c r="C6" s="55">
        <f t="shared" si="0"/>
        <v>0.77285318559556782</v>
      </c>
      <c r="D6" s="5">
        <v>82</v>
      </c>
      <c r="E6" s="55">
        <f t="shared" si="1"/>
        <v>0.22714681440443213</v>
      </c>
      <c r="F6" s="4">
        <f>Table2[[#This Row],[Under 25 years No.]]+Table2[[#This Row],[25 and over No.]]</f>
        <v>361</v>
      </c>
    </row>
    <row r="7" spans="1:6" x14ac:dyDescent="0.25">
      <c r="A7" t="s">
        <v>60</v>
      </c>
      <c r="B7" s="5">
        <v>124</v>
      </c>
      <c r="C7" s="6">
        <f t="shared" si="0"/>
        <v>0.74251497005988021</v>
      </c>
      <c r="D7" s="5">
        <v>43</v>
      </c>
      <c r="E7" s="6">
        <f t="shared" si="1"/>
        <v>0.25748502994011974</v>
      </c>
      <c r="F7" s="4">
        <f>Table2[[#This Row],[Under 25 years No.]]+Table2[[#This Row],[25 and over No.]]</f>
        <v>167</v>
      </c>
    </row>
    <row r="8" spans="1:6" x14ac:dyDescent="0.25">
      <c r="A8" t="s">
        <v>61</v>
      </c>
      <c r="B8" s="5">
        <v>52</v>
      </c>
      <c r="C8" s="6">
        <f t="shared" si="0"/>
        <v>0.52</v>
      </c>
      <c r="D8" s="5">
        <v>48</v>
      </c>
      <c r="E8" s="6">
        <f t="shared" si="1"/>
        <v>0.48</v>
      </c>
      <c r="F8" s="4">
        <f>Table2[[#This Row],[Under 25 years No.]]+Table2[[#This Row],[25 and over No.]]</f>
        <v>100</v>
      </c>
    </row>
    <row r="9" spans="1:6" x14ac:dyDescent="0.25">
      <c r="A9" t="s">
        <v>62</v>
      </c>
      <c r="B9" s="5">
        <v>5</v>
      </c>
      <c r="C9" s="6">
        <f t="shared" si="0"/>
        <v>0.55555555555555558</v>
      </c>
      <c r="D9" s="5">
        <v>4</v>
      </c>
      <c r="E9" s="6">
        <f t="shared" si="1"/>
        <v>0.44444444444444442</v>
      </c>
      <c r="F9" s="4">
        <f>Table2[[#This Row],[Under 25 years No.]]+Table2[[#This Row],[25 and over No.]]</f>
        <v>9</v>
      </c>
    </row>
    <row r="10" spans="1:6" x14ac:dyDescent="0.25">
      <c r="A10" t="s">
        <v>63</v>
      </c>
      <c r="B10" s="5">
        <v>2</v>
      </c>
      <c r="C10" s="6">
        <f t="shared" si="0"/>
        <v>0.22222222222222221</v>
      </c>
      <c r="D10" s="5">
        <v>7</v>
      </c>
      <c r="E10" s="6">
        <f t="shared" si="1"/>
        <v>0.77777777777777779</v>
      </c>
      <c r="F10" s="4">
        <f>Table2[[#This Row],[Under 25 years No.]]+Table2[[#This Row],[25 and over No.]]</f>
        <v>9</v>
      </c>
    </row>
    <row r="11" spans="1:6" x14ac:dyDescent="0.25">
      <c r="A11" t="s">
        <v>64</v>
      </c>
      <c r="B11" s="5">
        <v>0</v>
      </c>
      <c r="C11" s="7" t="s">
        <v>58</v>
      </c>
      <c r="D11" s="5">
        <v>0</v>
      </c>
      <c r="E11" s="7" t="s">
        <v>58</v>
      </c>
      <c r="F11" s="4">
        <f>Table2[[#This Row],[Under 25 years No.]]+Table2[[#This Row],[25 and over No.]]</f>
        <v>0</v>
      </c>
    </row>
    <row r="12" spans="1:6" x14ac:dyDescent="0.25">
      <c r="A12" t="s">
        <v>65</v>
      </c>
      <c r="B12" s="5">
        <v>0</v>
      </c>
      <c r="C12" s="7" t="s">
        <v>58</v>
      </c>
      <c r="D12" s="5">
        <v>0</v>
      </c>
      <c r="E12" s="7" t="s">
        <v>58</v>
      </c>
      <c r="F12" s="4">
        <f>Table2[[#This Row],[Under 25 years No.]]+Table2[[#This Row],[25 and over No.]]</f>
        <v>0</v>
      </c>
    </row>
    <row r="13" spans="1:6" x14ac:dyDescent="0.25">
      <c r="A13" t="s">
        <v>66</v>
      </c>
      <c r="B13" s="5">
        <v>0</v>
      </c>
      <c r="C13" s="7" t="s">
        <v>58</v>
      </c>
      <c r="D13" s="5">
        <v>0</v>
      </c>
      <c r="E13" s="7" t="s">
        <v>58</v>
      </c>
      <c r="F13" s="4">
        <f>Table2[[#This Row],[Under 25 years No.]]+Table2[[#This Row],[25 and over No.]]</f>
        <v>0</v>
      </c>
    </row>
    <row r="14" spans="1:6" x14ac:dyDescent="0.25">
      <c r="A14" t="s">
        <v>67</v>
      </c>
      <c r="B14" s="5">
        <v>0</v>
      </c>
      <c r="C14" s="7" t="s">
        <v>58</v>
      </c>
      <c r="D14" s="5">
        <v>0</v>
      </c>
      <c r="E14" s="7" t="s">
        <v>58</v>
      </c>
      <c r="F14" s="4">
        <f>Table2[[#This Row],[Under 25 years No.]]+Table2[[#This Row],[25 and over No.]]</f>
        <v>0</v>
      </c>
    </row>
    <row r="15" spans="1:6" x14ac:dyDescent="0.25">
      <c r="A15" t="s">
        <v>68</v>
      </c>
      <c r="B15" s="5">
        <v>0</v>
      </c>
      <c r="C15" s="7" t="s">
        <v>58</v>
      </c>
      <c r="D15" s="5">
        <v>0</v>
      </c>
      <c r="E15" s="7" t="s">
        <v>58</v>
      </c>
      <c r="F15" s="4">
        <f>Table2[[#This Row],[Under 25 years No.]]+Table2[[#This Row],[25 and over No.]]</f>
        <v>0</v>
      </c>
    </row>
    <row r="16" spans="1:6" x14ac:dyDescent="0.25">
      <c r="A16" t="s">
        <v>69</v>
      </c>
      <c r="B16" s="5">
        <v>0</v>
      </c>
      <c r="C16" s="7" t="s">
        <v>58</v>
      </c>
      <c r="D16" s="5">
        <v>0</v>
      </c>
      <c r="E16" s="7" t="s">
        <v>58</v>
      </c>
      <c r="F16" s="4">
        <f>Table2[[#This Row],[Under 25 years No.]]+Table2[[#This Row],[25 and over No.]]</f>
        <v>0</v>
      </c>
    </row>
    <row r="17" spans="1:6" x14ac:dyDescent="0.25">
      <c r="A17" t="s">
        <v>70</v>
      </c>
      <c r="B17" s="5">
        <v>138</v>
      </c>
      <c r="C17" s="6">
        <f t="shared" si="0"/>
        <v>0.75824175824175821</v>
      </c>
      <c r="D17" s="5">
        <v>44</v>
      </c>
      <c r="E17" s="6">
        <f t="shared" si="1"/>
        <v>0.24175824175824176</v>
      </c>
      <c r="F17" s="4">
        <f>Table2[[#This Row],[Under 25 years No.]]+Table2[[#This Row],[25 and over No.]]</f>
        <v>182</v>
      </c>
    </row>
    <row r="18" spans="1:6" x14ac:dyDescent="0.25">
      <c r="A18" t="s">
        <v>71</v>
      </c>
      <c r="B18" s="5">
        <v>0</v>
      </c>
      <c r="C18" s="7" t="s">
        <v>58</v>
      </c>
      <c r="D18" s="5">
        <v>0</v>
      </c>
      <c r="E18" s="7" t="s">
        <v>58</v>
      </c>
      <c r="F18" s="4">
        <f>Table2[[#This Row],[Under 25 years No.]]+Table2[[#This Row],[25 and over No.]]</f>
        <v>0</v>
      </c>
    </row>
    <row r="19" spans="1:6" x14ac:dyDescent="0.25">
      <c r="A19" s="1" t="s">
        <v>54</v>
      </c>
      <c r="B19" s="8">
        <f>SUM(B3:B18)</f>
        <v>661</v>
      </c>
      <c r="C19" s="9">
        <v>1</v>
      </c>
      <c r="D19" s="8">
        <f t="shared" ref="D19" si="2">SUM(D3:D18)</f>
        <v>320</v>
      </c>
      <c r="E19" s="9">
        <v>1</v>
      </c>
      <c r="F19" s="4">
        <f>Table2[[#This Row],[Under 25 years No.]]+Table2[[#This Row],[25 and over No.]]</f>
        <v>981</v>
      </c>
    </row>
    <row r="21" spans="1:6" x14ac:dyDescent="0.25">
      <c r="A21" t="s">
        <v>72</v>
      </c>
    </row>
    <row r="22" spans="1:6" x14ac:dyDescent="0.25">
      <c r="A22" s="2" t="s">
        <v>73</v>
      </c>
    </row>
  </sheetData>
  <hyperlinks>
    <hyperlink ref="A22" location="Index!A1" display="Return to Index" xr:uid="{900C92F1-5FA4-462F-936E-57B67B155DF7}"/>
  </hyperlinks>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51416-F9DC-434F-B404-22D8EB56C29A}">
  <dimension ref="A1:D16"/>
  <sheetViews>
    <sheetView workbookViewId="0">
      <selection activeCell="A16" sqref="A16"/>
    </sheetView>
  </sheetViews>
  <sheetFormatPr defaultRowHeight="15" x14ac:dyDescent="0.25"/>
  <cols>
    <col min="1" max="1" width="27.5703125" customWidth="1"/>
  </cols>
  <sheetData>
    <row r="1" spans="1:4" ht="27.6" customHeight="1" x14ac:dyDescent="0.25">
      <c r="A1" s="47" t="s">
        <v>258</v>
      </c>
    </row>
    <row r="2" spans="1:4" ht="20.100000000000001" customHeight="1" x14ac:dyDescent="0.25">
      <c r="A2" s="67" t="s">
        <v>176</v>
      </c>
      <c r="B2" s="67" t="s">
        <v>180</v>
      </c>
      <c r="C2" s="67" t="s">
        <v>181</v>
      </c>
      <c r="D2" s="67" t="s">
        <v>182</v>
      </c>
    </row>
    <row r="3" spans="1:4" x14ac:dyDescent="0.25">
      <c r="A3" s="88" t="s">
        <v>136</v>
      </c>
      <c r="B3" s="88">
        <v>5</v>
      </c>
      <c r="C3" s="88">
        <v>10</v>
      </c>
      <c r="D3" s="88">
        <v>20</v>
      </c>
    </row>
    <row r="4" spans="1:4" x14ac:dyDescent="0.25">
      <c r="A4" s="106" t="s">
        <v>135</v>
      </c>
      <c r="B4" s="106">
        <v>5</v>
      </c>
      <c r="C4" s="106">
        <v>5</v>
      </c>
      <c r="D4" s="106">
        <v>5</v>
      </c>
    </row>
    <row r="5" spans="1:4" ht="15.75" x14ac:dyDescent="0.25">
      <c r="A5" s="95" t="s">
        <v>54</v>
      </c>
      <c r="B5" s="95">
        <v>10</v>
      </c>
      <c r="C5" s="95">
        <v>15</v>
      </c>
      <c r="D5" s="95">
        <v>25</v>
      </c>
    </row>
    <row r="6" spans="1:4" x14ac:dyDescent="0.25">
      <c r="A6" t="s">
        <v>105</v>
      </c>
    </row>
    <row r="8" spans="1:4" x14ac:dyDescent="0.25">
      <c r="A8" t="s">
        <v>171</v>
      </c>
    </row>
    <row r="9" spans="1:4" x14ac:dyDescent="0.25">
      <c r="A9" t="s">
        <v>259</v>
      </c>
    </row>
    <row r="10" spans="1:4" x14ac:dyDescent="0.25">
      <c r="A10" t="s">
        <v>260</v>
      </c>
    </row>
    <row r="11" spans="1:4" x14ac:dyDescent="0.25">
      <c r="A11" t="s">
        <v>173</v>
      </c>
    </row>
    <row r="12" spans="1:4" x14ac:dyDescent="0.25">
      <c r="A12" t="s">
        <v>261</v>
      </c>
    </row>
    <row r="13" spans="1:4" x14ac:dyDescent="0.25">
      <c r="A13" t="s">
        <v>262</v>
      </c>
    </row>
    <row r="14" spans="1:4" x14ac:dyDescent="0.25">
      <c r="A14" t="s">
        <v>263</v>
      </c>
    </row>
    <row r="15" spans="1:4" x14ac:dyDescent="0.25">
      <c r="A15" t="s">
        <v>264</v>
      </c>
    </row>
    <row r="16" spans="1:4" ht="24" customHeight="1" x14ac:dyDescent="0.25">
      <c r="A16" s="2" t="s">
        <v>73</v>
      </c>
    </row>
  </sheetData>
  <hyperlinks>
    <hyperlink ref="A16" location="Index!A1" display="Return to Index" xr:uid="{7CA1C28A-04A6-4F94-8FC2-888D4BACB7B8}"/>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647AD-4E69-4DC5-96DF-3AB6A656FCB9}">
  <dimension ref="A1:F32"/>
  <sheetViews>
    <sheetView topLeftCell="A6" workbookViewId="0">
      <selection activeCell="A32" sqref="A32"/>
    </sheetView>
  </sheetViews>
  <sheetFormatPr defaultRowHeight="15" x14ac:dyDescent="0.25"/>
  <cols>
    <col min="1" max="1" width="33.5703125" bestFit="1" customWidth="1"/>
    <col min="2" max="2" width="8.5703125" style="27"/>
    <col min="3" max="3" width="9.42578125" style="27" customWidth="1"/>
    <col min="4" max="4" width="8.5703125" style="27"/>
    <col min="5" max="5" width="9.5703125" bestFit="1" customWidth="1"/>
  </cols>
  <sheetData>
    <row r="1" spans="1:5" ht="25.35" customHeight="1" x14ac:dyDescent="0.25">
      <c r="A1" s="37" t="s">
        <v>265</v>
      </c>
    </row>
    <row r="2" spans="1:5" ht="20.100000000000001" customHeight="1" x14ac:dyDescent="0.25">
      <c r="A2" t="s">
        <v>186</v>
      </c>
      <c r="B2" s="27" t="s">
        <v>179</v>
      </c>
      <c r="C2" s="27" t="s">
        <v>180</v>
      </c>
      <c r="D2" s="27" t="s">
        <v>181</v>
      </c>
      <c r="E2" s="27" t="s">
        <v>182</v>
      </c>
    </row>
    <row r="3" spans="1:5" x14ac:dyDescent="0.25">
      <c r="A3" s="56" t="s">
        <v>201</v>
      </c>
      <c r="B3" s="59">
        <v>16</v>
      </c>
      <c r="C3" s="59">
        <v>16</v>
      </c>
      <c r="D3" s="59">
        <v>31</v>
      </c>
      <c r="E3" s="59">
        <v>8</v>
      </c>
    </row>
    <row r="4" spans="1:5" x14ac:dyDescent="0.25">
      <c r="A4" s="56" t="s">
        <v>202</v>
      </c>
      <c r="B4" s="59">
        <v>33</v>
      </c>
      <c r="C4" s="59">
        <v>32</v>
      </c>
      <c r="D4" s="59">
        <v>39</v>
      </c>
      <c r="E4" s="59">
        <v>43</v>
      </c>
    </row>
    <row r="5" spans="1:5" x14ac:dyDescent="0.25">
      <c r="A5" s="56" t="s">
        <v>203</v>
      </c>
      <c r="B5" s="59">
        <v>50</v>
      </c>
      <c r="C5" s="59">
        <v>75</v>
      </c>
      <c r="D5" s="59">
        <v>99</v>
      </c>
      <c r="E5" s="59">
        <v>67</v>
      </c>
    </row>
    <row r="6" spans="1:5" x14ac:dyDescent="0.25">
      <c r="A6" s="56" t="s">
        <v>204</v>
      </c>
      <c r="B6" s="59">
        <v>21</v>
      </c>
      <c r="C6" s="59">
        <v>36</v>
      </c>
      <c r="D6" s="59">
        <v>58</v>
      </c>
      <c r="E6" s="59">
        <v>40</v>
      </c>
    </row>
    <row r="7" spans="1:5" x14ac:dyDescent="0.25">
      <c r="A7" s="56" t="s">
        <v>205</v>
      </c>
      <c r="B7" s="59">
        <v>24</v>
      </c>
      <c r="C7" s="59">
        <v>21</v>
      </c>
      <c r="D7" s="59">
        <v>26</v>
      </c>
      <c r="E7" s="59">
        <v>16</v>
      </c>
    </row>
    <row r="8" spans="1:5" x14ac:dyDescent="0.25">
      <c r="A8" s="56" t="s">
        <v>206</v>
      </c>
      <c r="B8" s="59">
        <v>32</v>
      </c>
      <c r="C8" s="59">
        <v>47</v>
      </c>
      <c r="D8" s="59">
        <v>43</v>
      </c>
      <c r="E8" s="59">
        <v>24</v>
      </c>
    </row>
    <row r="9" spans="1:5" x14ac:dyDescent="0.25">
      <c r="A9" s="56" t="s">
        <v>207</v>
      </c>
      <c r="B9" s="59">
        <v>33</v>
      </c>
      <c r="C9" s="59">
        <v>44</v>
      </c>
      <c r="D9" s="59">
        <v>38</v>
      </c>
      <c r="E9" s="59">
        <v>34</v>
      </c>
    </row>
    <row r="10" spans="1:5" x14ac:dyDescent="0.25">
      <c r="A10" s="56" t="s">
        <v>208</v>
      </c>
      <c r="B10" s="59">
        <v>15</v>
      </c>
      <c r="C10" s="59">
        <v>36</v>
      </c>
      <c r="D10" s="59">
        <v>36</v>
      </c>
      <c r="E10" s="59">
        <v>33</v>
      </c>
    </row>
    <row r="11" spans="1:5" x14ac:dyDescent="0.25">
      <c r="A11" s="56" t="s">
        <v>209</v>
      </c>
      <c r="B11" s="59">
        <v>5</v>
      </c>
      <c r="C11" s="59">
        <v>9</v>
      </c>
      <c r="D11" s="59">
        <v>32</v>
      </c>
      <c r="E11" s="59">
        <v>25</v>
      </c>
    </row>
    <row r="12" spans="1:5" x14ac:dyDescent="0.25">
      <c r="A12" s="56" t="s">
        <v>162</v>
      </c>
      <c r="B12" s="59">
        <v>44</v>
      </c>
      <c r="C12" s="59">
        <v>70</v>
      </c>
      <c r="D12" s="59">
        <v>75</v>
      </c>
      <c r="E12" s="59">
        <v>60</v>
      </c>
    </row>
    <row r="13" spans="1:5" x14ac:dyDescent="0.25">
      <c r="A13" s="56" t="s">
        <v>210</v>
      </c>
      <c r="B13" s="59">
        <v>51</v>
      </c>
      <c r="C13" s="59">
        <v>65</v>
      </c>
      <c r="D13" s="59">
        <v>74</v>
      </c>
      <c r="E13" s="59">
        <v>60</v>
      </c>
    </row>
    <row r="14" spans="1:5" x14ac:dyDescent="0.25">
      <c r="A14" s="56" t="s">
        <v>71</v>
      </c>
      <c r="B14" s="59">
        <v>0</v>
      </c>
      <c r="C14" s="59">
        <v>1</v>
      </c>
      <c r="D14" s="59">
        <v>2</v>
      </c>
      <c r="E14" s="59">
        <v>3</v>
      </c>
    </row>
    <row r="15" spans="1:5" ht="15.75" x14ac:dyDescent="0.25">
      <c r="A15" s="58" t="s">
        <v>54</v>
      </c>
      <c r="B15" s="64">
        <v>324</v>
      </c>
      <c r="C15" s="64">
        <v>452</v>
      </c>
      <c r="D15" s="64">
        <v>553</v>
      </c>
      <c r="E15" s="64">
        <v>413</v>
      </c>
    </row>
    <row r="16" spans="1:5" x14ac:dyDescent="0.25">
      <c r="A16" s="66" t="s">
        <v>266</v>
      </c>
      <c r="B16" s="59"/>
      <c r="C16" s="59"/>
      <c r="D16" s="59"/>
      <c r="E16" s="59"/>
    </row>
    <row r="17" spans="1:6" ht="29.85" customHeight="1" x14ac:dyDescent="0.25">
      <c r="A17" s="37" t="s">
        <v>267</v>
      </c>
    </row>
    <row r="18" spans="1:6" ht="21" customHeight="1" x14ac:dyDescent="0.25">
      <c r="A18" s="67" t="s">
        <v>268</v>
      </c>
      <c r="B18" s="86" t="s">
        <v>179</v>
      </c>
      <c r="C18" s="86" t="s">
        <v>180</v>
      </c>
      <c r="D18" s="86" t="s">
        <v>181</v>
      </c>
      <c r="E18" s="87" t="s">
        <v>182</v>
      </c>
    </row>
    <row r="19" spans="1:6" x14ac:dyDescent="0.25">
      <c r="A19" s="92" t="s">
        <v>269</v>
      </c>
      <c r="B19" s="93">
        <f>B4+B11+B6+B3+B10+B13</f>
        <v>141</v>
      </c>
      <c r="C19" s="93">
        <f t="shared" ref="C19:D19" si="0">C4+C11+C6+C3+C10+C13</f>
        <v>194</v>
      </c>
      <c r="D19" s="93">
        <f t="shared" si="0"/>
        <v>270</v>
      </c>
      <c r="E19" s="110">
        <f>E4+E11+E6+E3+E10+E13</f>
        <v>209</v>
      </c>
      <c r="F19" s="59"/>
    </row>
    <row r="20" spans="1:6" x14ac:dyDescent="0.25">
      <c r="A20" s="92" t="s">
        <v>270</v>
      </c>
      <c r="B20" s="93">
        <f>B8</f>
        <v>32</v>
      </c>
      <c r="C20" s="93">
        <f t="shared" ref="C20:E20" si="1">C8</f>
        <v>47</v>
      </c>
      <c r="D20" s="93">
        <f t="shared" si="1"/>
        <v>43</v>
      </c>
      <c r="E20" s="94">
        <f t="shared" si="1"/>
        <v>24</v>
      </c>
    </row>
    <row r="21" spans="1:6" x14ac:dyDescent="0.25">
      <c r="A21" s="92" t="s">
        <v>271</v>
      </c>
      <c r="B21" s="93">
        <f>B7</f>
        <v>24</v>
      </c>
      <c r="C21" s="93">
        <f t="shared" ref="C21:E21" si="2">C7</f>
        <v>21</v>
      </c>
      <c r="D21" s="93">
        <f t="shared" si="2"/>
        <v>26</v>
      </c>
      <c r="E21" s="94">
        <f t="shared" si="2"/>
        <v>16</v>
      </c>
    </row>
    <row r="22" spans="1:6" x14ac:dyDescent="0.25">
      <c r="A22" s="92"/>
      <c r="B22" s="93"/>
      <c r="C22" s="93"/>
      <c r="D22" s="93"/>
      <c r="E22" s="110"/>
    </row>
    <row r="23" spans="1:6" x14ac:dyDescent="0.25">
      <c r="A23" s="92" t="s">
        <v>272</v>
      </c>
      <c r="B23" s="93">
        <f>B8+B7</f>
        <v>56</v>
      </c>
      <c r="C23" s="93">
        <f t="shared" ref="C23" si="3">C8+C7</f>
        <v>68</v>
      </c>
      <c r="D23" s="93">
        <f>D8+D7</f>
        <v>69</v>
      </c>
      <c r="E23" s="110">
        <f>E8+E7</f>
        <v>40</v>
      </c>
    </row>
    <row r="24" spans="1:6" ht="15.75" thickBot="1" x14ac:dyDescent="0.3">
      <c r="A24" s="108" t="s">
        <v>273</v>
      </c>
      <c r="B24" s="109">
        <f>SUM(B12,B9,B5)</f>
        <v>127</v>
      </c>
      <c r="C24" s="109">
        <f t="shared" ref="C24:E24" si="4">SUM(C12,C9,C5)</f>
        <v>189</v>
      </c>
      <c r="D24" s="109">
        <f t="shared" si="4"/>
        <v>212</v>
      </c>
      <c r="E24" s="111">
        <f t="shared" si="4"/>
        <v>161</v>
      </c>
    </row>
    <row r="25" spans="1:6" ht="15.75" thickTop="1" x14ac:dyDescent="0.25">
      <c r="A25" s="66" t="s">
        <v>266</v>
      </c>
    </row>
    <row r="26" spans="1:6" ht="25.5" customHeight="1" x14ac:dyDescent="0.25">
      <c r="A26" s="1" t="s">
        <v>274</v>
      </c>
    </row>
    <row r="27" spans="1:6" x14ac:dyDescent="0.25">
      <c r="A27" s="85" t="s">
        <v>275</v>
      </c>
    </row>
    <row r="28" spans="1:6" x14ac:dyDescent="0.25">
      <c r="A28" s="85" t="s">
        <v>276</v>
      </c>
    </row>
    <row r="29" spans="1:6" x14ac:dyDescent="0.25">
      <c r="A29" s="85" t="s">
        <v>277</v>
      </c>
    </row>
    <row r="30" spans="1:6" x14ac:dyDescent="0.25">
      <c r="A30" s="85" t="s">
        <v>278</v>
      </c>
    </row>
    <row r="31" spans="1:6" x14ac:dyDescent="0.25">
      <c r="A31" s="85" t="s">
        <v>279</v>
      </c>
    </row>
    <row r="32" spans="1:6" ht="29.25" customHeight="1" x14ac:dyDescent="0.25">
      <c r="A32" s="2" t="s">
        <v>73</v>
      </c>
    </row>
  </sheetData>
  <hyperlinks>
    <hyperlink ref="A32" location="Index!A1" display="Return to Index" xr:uid="{0A66D7AE-D40C-4B09-ADF6-194D0F45222A}"/>
  </hyperlink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A6D4-76F4-4500-A272-1077413BC858}">
  <dimension ref="A1:K123"/>
  <sheetViews>
    <sheetView topLeftCell="A105" workbookViewId="0">
      <selection activeCell="A123" sqref="A123"/>
    </sheetView>
  </sheetViews>
  <sheetFormatPr defaultRowHeight="15" x14ac:dyDescent="0.25"/>
  <cols>
    <col min="1" max="1" width="38.5703125" style="1" bestFit="1" customWidth="1"/>
    <col min="2" max="2" width="42.42578125" bestFit="1" customWidth="1"/>
    <col min="3" max="3" width="13.42578125" style="27" bestFit="1" customWidth="1"/>
    <col min="4" max="4" width="17.42578125" style="27" bestFit="1" customWidth="1"/>
    <col min="5" max="5" width="12.42578125" style="27" bestFit="1" customWidth="1"/>
    <col min="6" max="6" width="13.42578125" style="27" bestFit="1" customWidth="1"/>
    <col min="7" max="7" width="17.42578125" style="27" bestFit="1" customWidth="1"/>
    <col min="8" max="8" width="12.42578125" style="27" bestFit="1" customWidth="1"/>
    <col min="9" max="9" width="13.42578125" style="27" bestFit="1" customWidth="1"/>
    <col min="10" max="10" width="17.42578125" style="27" bestFit="1" customWidth="1"/>
    <col min="11" max="11" width="12.42578125" style="27" bestFit="1" customWidth="1"/>
  </cols>
  <sheetData>
    <row r="1" spans="1:11" ht="35.85" customHeight="1" x14ac:dyDescent="0.25">
      <c r="A1" s="37" t="s">
        <v>280</v>
      </c>
    </row>
    <row r="2" spans="1:11" ht="12" customHeight="1" x14ac:dyDescent="0.25">
      <c r="A2" s="163"/>
      <c r="B2" s="143"/>
      <c r="C2" s="165"/>
      <c r="D2" s="166" t="s">
        <v>180</v>
      </c>
      <c r="E2" s="166"/>
      <c r="F2" s="167"/>
      <c r="G2" s="166" t="s">
        <v>181</v>
      </c>
      <c r="H2" s="168"/>
      <c r="I2" s="169"/>
      <c r="J2" s="166" t="s">
        <v>182</v>
      </c>
      <c r="K2" s="164"/>
    </row>
    <row r="3" spans="1:11" ht="27.6" customHeight="1" x14ac:dyDescent="0.25">
      <c r="A3" s="158" t="s">
        <v>281</v>
      </c>
      <c r="B3" s="159" t="s">
        <v>129</v>
      </c>
      <c r="C3" s="160" t="s">
        <v>282</v>
      </c>
      <c r="D3" s="161" t="s">
        <v>283</v>
      </c>
      <c r="E3" s="161" t="s">
        <v>54</v>
      </c>
      <c r="F3" s="160" t="s">
        <v>282</v>
      </c>
      <c r="G3" s="161" t="s">
        <v>283</v>
      </c>
      <c r="H3" s="161" t="s">
        <v>54</v>
      </c>
      <c r="I3" s="160" t="s">
        <v>282</v>
      </c>
      <c r="J3" s="161" t="s">
        <v>283</v>
      </c>
      <c r="K3" s="162" t="s">
        <v>54</v>
      </c>
    </row>
    <row r="4" spans="1:11" ht="21.6" customHeight="1" x14ac:dyDescent="0.25">
      <c r="A4" s="112" t="s">
        <v>187</v>
      </c>
      <c r="B4" t="s">
        <v>55</v>
      </c>
      <c r="C4" s="113">
        <v>0</v>
      </c>
      <c r="D4" s="27">
        <v>0</v>
      </c>
      <c r="E4" s="27">
        <v>0</v>
      </c>
      <c r="F4" s="114">
        <v>8</v>
      </c>
      <c r="G4" s="27">
        <v>0</v>
      </c>
      <c r="H4" s="115">
        <v>8</v>
      </c>
      <c r="I4" s="114">
        <v>0</v>
      </c>
      <c r="J4" s="27">
        <v>6</v>
      </c>
      <c r="K4" s="115">
        <v>6</v>
      </c>
    </row>
    <row r="5" spans="1:11" x14ac:dyDescent="0.25">
      <c r="A5" s="112"/>
      <c r="B5" t="s">
        <v>56</v>
      </c>
      <c r="C5" s="113">
        <v>0</v>
      </c>
      <c r="D5" s="27">
        <v>1</v>
      </c>
      <c r="E5" s="27">
        <v>1</v>
      </c>
      <c r="F5" s="114">
        <v>2</v>
      </c>
      <c r="G5" s="27">
        <v>0</v>
      </c>
      <c r="H5" s="115">
        <v>2</v>
      </c>
      <c r="I5" s="114">
        <v>0</v>
      </c>
      <c r="J5" s="27">
        <v>2</v>
      </c>
      <c r="K5" s="115">
        <v>2</v>
      </c>
    </row>
    <row r="6" spans="1:11" x14ac:dyDescent="0.25">
      <c r="A6" s="112"/>
      <c r="B6" t="s">
        <v>59</v>
      </c>
      <c r="C6" s="113">
        <v>11</v>
      </c>
      <c r="D6" s="27">
        <v>8</v>
      </c>
      <c r="E6" s="27">
        <v>19</v>
      </c>
      <c r="F6" s="114">
        <v>8</v>
      </c>
      <c r="G6" s="27">
        <v>15</v>
      </c>
      <c r="H6" s="115">
        <v>23</v>
      </c>
      <c r="I6" s="114">
        <v>3</v>
      </c>
      <c r="J6" s="27">
        <v>13</v>
      </c>
      <c r="K6" s="115">
        <v>16</v>
      </c>
    </row>
    <row r="7" spans="1:11" x14ac:dyDescent="0.25">
      <c r="A7" s="112"/>
      <c r="B7" t="s">
        <v>60</v>
      </c>
      <c r="C7" s="113">
        <v>2</v>
      </c>
      <c r="D7" s="27">
        <v>0</v>
      </c>
      <c r="E7" s="27">
        <v>2</v>
      </c>
      <c r="F7" s="114">
        <v>5</v>
      </c>
      <c r="G7" s="27">
        <v>2</v>
      </c>
      <c r="H7" s="115">
        <v>7</v>
      </c>
      <c r="I7" s="114">
        <v>0</v>
      </c>
      <c r="J7" s="27">
        <v>2</v>
      </c>
      <c r="K7" s="115">
        <v>2</v>
      </c>
    </row>
    <row r="8" spans="1:11" x14ac:dyDescent="0.25">
      <c r="A8" s="112"/>
      <c r="B8" t="s">
        <v>61</v>
      </c>
      <c r="C8" s="113">
        <v>1</v>
      </c>
      <c r="D8" s="27">
        <v>1</v>
      </c>
      <c r="E8" s="27">
        <v>2</v>
      </c>
      <c r="F8" s="114">
        <v>3</v>
      </c>
      <c r="G8" s="27">
        <v>2</v>
      </c>
      <c r="H8" s="115">
        <v>5</v>
      </c>
      <c r="I8" s="114">
        <v>2</v>
      </c>
      <c r="J8" s="27">
        <v>5</v>
      </c>
      <c r="K8" s="115">
        <v>7</v>
      </c>
    </row>
    <row r="9" spans="1:11" x14ac:dyDescent="0.25">
      <c r="A9" s="112"/>
      <c r="B9" t="s">
        <v>62</v>
      </c>
      <c r="C9" s="113">
        <v>0</v>
      </c>
      <c r="D9" s="27">
        <v>0</v>
      </c>
      <c r="E9" s="27">
        <v>0</v>
      </c>
      <c r="F9" s="114">
        <v>1</v>
      </c>
      <c r="G9" s="27">
        <v>0</v>
      </c>
      <c r="H9" s="115">
        <v>1</v>
      </c>
      <c r="I9" s="114">
        <v>1</v>
      </c>
      <c r="J9" s="27">
        <v>0</v>
      </c>
      <c r="K9" s="115">
        <v>1</v>
      </c>
    </row>
    <row r="10" spans="1:11" x14ac:dyDescent="0.25">
      <c r="A10" s="112"/>
      <c r="B10" t="s">
        <v>63</v>
      </c>
      <c r="C10" s="113">
        <v>0</v>
      </c>
      <c r="D10" s="27">
        <v>0</v>
      </c>
      <c r="E10" s="27">
        <v>0</v>
      </c>
      <c r="F10" s="114">
        <v>0</v>
      </c>
      <c r="G10" s="27">
        <v>0</v>
      </c>
      <c r="H10" s="115">
        <v>0</v>
      </c>
      <c r="I10" s="114">
        <v>0</v>
      </c>
      <c r="J10" s="27">
        <v>0</v>
      </c>
      <c r="K10" s="115">
        <v>0</v>
      </c>
    </row>
    <row r="11" spans="1:11" x14ac:dyDescent="0.25">
      <c r="A11" s="112"/>
      <c r="B11" t="s">
        <v>70</v>
      </c>
      <c r="C11" s="113">
        <v>2</v>
      </c>
      <c r="D11" s="27">
        <v>3</v>
      </c>
      <c r="E11" s="27">
        <v>5</v>
      </c>
      <c r="F11" s="114">
        <v>4</v>
      </c>
      <c r="G11" s="27">
        <v>1</v>
      </c>
      <c r="H11" s="115">
        <v>5</v>
      </c>
      <c r="I11" s="114">
        <v>2</v>
      </c>
      <c r="J11" s="27">
        <v>2</v>
      </c>
      <c r="K11" s="115">
        <v>4</v>
      </c>
    </row>
    <row r="12" spans="1:11" x14ac:dyDescent="0.25">
      <c r="A12" s="116"/>
      <c r="B12" s="117" t="s">
        <v>54</v>
      </c>
      <c r="C12" s="118">
        <v>16</v>
      </c>
      <c r="D12" s="119">
        <v>13</v>
      </c>
      <c r="E12" s="119">
        <v>29</v>
      </c>
      <c r="F12" s="120">
        <v>31</v>
      </c>
      <c r="G12" s="119">
        <v>20</v>
      </c>
      <c r="H12" s="121">
        <v>51</v>
      </c>
      <c r="I12" s="120">
        <v>8</v>
      </c>
      <c r="J12" s="119">
        <v>30</v>
      </c>
      <c r="K12" s="121">
        <v>38</v>
      </c>
    </row>
    <row r="13" spans="1:11" ht="23.1" customHeight="1" x14ac:dyDescent="0.25">
      <c r="A13" s="112" t="s">
        <v>188</v>
      </c>
      <c r="B13" t="s">
        <v>55</v>
      </c>
      <c r="C13" s="113">
        <v>13</v>
      </c>
      <c r="D13" s="27">
        <v>17</v>
      </c>
      <c r="E13" s="27">
        <v>30</v>
      </c>
      <c r="F13" s="114">
        <v>18</v>
      </c>
      <c r="G13" s="27">
        <v>11</v>
      </c>
      <c r="H13" s="115">
        <v>29</v>
      </c>
      <c r="I13" s="114">
        <v>19</v>
      </c>
      <c r="J13" s="27">
        <v>17</v>
      </c>
      <c r="K13" s="115">
        <v>36</v>
      </c>
    </row>
    <row r="14" spans="1:11" x14ac:dyDescent="0.25">
      <c r="A14" s="112"/>
      <c r="B14" t="s">
        <v>56</v>
      </c>
      <c r="C14" s="113">
        <v>0</v>
      </c>
      <c r="D14" s="27">
        <v>1</v>
      </c>
      <c r="E14" s="27">
        <v>1</v>
      </c>
      <c r="F14" s="114">
        <v>0</v>
      </c>
      <c r="G14" s="27">
        <v>0</v>
      </c>
      <c r="H14" s="115">
        <v>0</v>
      </c>
      <c r="I14" s="114">
        <v>0</v>
      </c>
      <c r="J14" s="27">
        <v>0</v>
      </c>
      <c r="K14" s="115">
        <v>0</v>
      </c>
    </row>
    <row r="15" spans="1:11" x14ac:dyDescent="0.25">
      <c r="A15" s="112"/>
      <c r="B15" t="s">
        <v>59</v>
      </c>
      <c r="C15" s="113">
        <v>9</v>
      </c>
      <c r="D15" s="27">
        <v>3</v>
      </c>
      <c r="E15" s="27">
        <v>12</v>
      </c>
      <c r="F15" s="114">
        <v>15</v>
      </c>
      <c r="G15" s="27">
        <v>8</v>
      </c>
      <c r="H15" s="115">
        <v>23</v>
      </c>
      <c r="I15" s="114">
        <v>6</v>
      </c>
      <c r="J15" s="27">
        <v>15</v>
      </c>
      <c r="K15" s="115">
        <v>21</v>
      </c>
    </row>
    <row r="16" spans="1:11" x14ac:dyDescent="0.25">
      <c r="A16" s="112"/>
      <c r="B16" t="s">
        <v>60</v>
      </c>
      <c r="C16" s="113">
        <v>4</v>
      </c>
      <c r="D16" s="27">
        <v>2</v>
      </c>
      <c r="E16" s="27">
        <v>6</v>
      </c>
      <c r="F16" s="114">
        <v>2</v>
      </c>
      <c r="G16" s="27">
        <v>3</v>
      </c>
      <c r="H16" s="115">
        <v>5</v>
      </c>
      <c r="I16" s="114">
        <v>5</v>
      </c>
      <c r="J16" s="27">
        <v>1</v>
      </c>
      <c r="K16" s="115">
        <v>6</v>
      </c>
    </row>
    <row r="17" spans="1:11" x14ac:dyDescent="0.25">
      <c r="A17" s="112"/>
      <c r="B17" t="s">
        <v>61</v>
      </c>
      <c r="C17" s="113">
        <v>1</v>
      </c>
      <c r="D17" s="27">
        <v>2</v>
      </c>
      <c r="E17" s="27">
        <v>3</v>
      </c>
      <c r="F17" s="114">
        <v>3</v>
      </c>
      <c r="G17" s="27">
        <v>1</v>
      </c>
      <c r="H17" s="115">
        <v>4</v>
      </c>
      <c r="I17" s="114">
        <v>13</v>
      </c>
      <c r="J17" s="27">
        <v>4</v>
      </c>
      <c r="K17" s="115">
        <v>17</v>
      </c>
    </row>
    <row r="18" spans="1:11" x14ac:dyDescent="0.25">
      <c r="A18" s="112"/>
      <c r="B18" t="s">
        <v>62</v>
      </c>
      <c r="C18" s="113">
        <v>0</v>
      </c>
      <c r="D18" s="27">
        <v>0</v>
      </c>
      <c r="E18" s="27">
        <v>0</v>
      </c>
      <c r="F18" s="114">
        <v>0</v>
      </c>
      <c r="G18" s="27">
        <v>0</v>
      </c>
      <c r="H18" s="115">
        <v>0</v>
      </c>
      <c r="I18" s="114">
        <v>0</v>
      </c>
      <c r="J18" s="27">
        <v>0</v>
      </c>
      <c r="K18" s="115">
        <v>0</v>
      </c>
    </row>
    <row r="19" spans="1:11" x14ac:dyDescent="0.25">
      <c r="A19" s="112"/>
      <c r="B19" t="s">
        <v>63</v>
      </c>
      <c r="C19" s="113">
        <v>0</v>
      </c>
      <c r="D19" s="27">
        <v>0</v>
      </c>
      <c r="E19" s="27">
        <v>0</v>
      </c>
      <c r="F19" s="114">
        <v>0</v>
      </c>
      <c r="G19" s="27">
        <v>0</v>
      </c>
      <c r="H19" s="115">
        <v>0</v>
      </c>
      <c r="I19" s="114">
        <v>0</v>
      </c>
      <c r="J19" s="27">
        <v>0</v>
      </c>
      <c r="K19" s="115">
        <v>0</v>
      </c>
    </row>
    <row r="20" spans="1:11" x14ac:dyDescent="0.25">
      <c r="A20" s="112"/>
      <c r="B20" t="s">
        <v>70</v>
      </c>
      <c r="C20" s="113">
        <v>5</v>
      </c>
      <c r="D20" s="27">
        <v>4</v>
      </c>
      <c r="E20" s="27">
        <v>9</v>
      </c>
      <c r="F20" s="114">
        <v>1</v>
      </c>
      <c r="G20" s="27">
        <v>3</v>
      </c>
      <c r="H20" s="115">
        <v>4</v>
      </c>
      <c r="I20" s="114">
        <v>0</v>
      </c>
      <c r="J20" s="27">
        <v>2</v>
      </c>
      <c r="K20" s="115">
        <v>2</v>
      </c>
    </row>
    <row r="21" spans="1:11" x14ac:dyDescent="0.25">
      <c r="A21" s="116"/>
      <c r="B21" s="117" t="s">
        <v>54</v>
      </c>
      <c r="C21" s="118">
        <v>32</v>
      </c>
      <c r="D21" s="119">
        <v>29</v>
      </c>
      <c r="E21" s="119">
        <v>61</v>
      </c>
      <c r="F21" s="120">
        <v>39</v>
      </c>
      <c r="G21" s="119">
        <v>26</v>
      </c>
      <c r="H21" s="121">
        <v>65</v>
      </c>
      <c r="I21" s="120">
        <v>43</v>
      </c>
      <c r="J21" s="119">
        <v>39</v>
      </c>
      <c r="K21" s="121">
        <v>82</v>
      </c>
    </row>
    <row r="22" spans="1:11" ht="24" customHeight="1" x14ac:dyDescent="0.25">
      <c r="A22" s="112" t="s">
        <v>189</v>
      </c>
      <c r="B22" t="s">
        <v>55</v>
      </c>
      <c r="C22" s="113">
        <v>4</v>
      </c>
      <c r="D22" s="27">
        <v>1</v>
      </c>
      <c r="E22" s="27">
        <v>5</v>
      </c>
      <c r="F22" s="114">
        <v>10</v>
      </c>
      <c r="G22" s="27">
        <v>4</v>
      </c>
      <c r="H22" s="115">
        <v>14</v>
      </c>
      <c r="I22" s="114">
        <v>3</v>
      </c>
      <c r="J22" s="27">
        <v>9</v>
      </c>
      <c r="K22" s="115">
        <v>12</v>
      </c>
    </row>
    <row r="23" spans="1:11" x14ac:dyDescent="0.25">
      <c r="A23" s="112"/>
      <c r="B23" t="s">
        <v>56</v>
      </c>
      <c r="C23" s="113">
        <v>9</v>
      </c>
      <c r="D23" s="27">
        <v>9</v>
      </c>
      <c r="E23" s="27">
        <v>18</v>
      </c>
      <c r="F23" s="114">
        <v>8</v>
      </c>
      <c r="G23" s="27">
        <v>6</v>
      </c>
      <c r="H23" s="115">
        <v>14</v>
      </c>
      <c r="I23" s="114">
        <v>9</v>
      </c>
      <c r="J23" s="27">
        <v>7</v>
      </c>
      <c r="K23" s="115">
        <v>16</v>
      </c>
    </row>
    <row r="24" spans="1:11" x14ac:dyDescent="0.25">
      <c r="A24" s="112"/>
      <c r="B24" t="s">
        <v>59</v>
      </c>
      <c r="C24" s="113">
        <v>24</v>
      </c>
      <c r="D24" s="27">
        <v>15</v>
      </c>
      <c r="E24" s="27">
        <v>39</v>
      </c>
      <c r="F24" s="114">
        <v>35</v>
      </c>
      <c r="G24" s="27">
        <v>29</v>
      </c>
      <c r="H24" s="115">
        <v>64</v>
      </c>
      <c r="I24" s="114">
        <v>27</v>
      </c>
      <c r="J24" s="27">
        <v>50</v>
      </c>
      <c r="K24" s="115">
        <v>77</v>
      </c>
    </row>
    <row r="25" spans="1:11" x14ac:dyDescent="0.25">
      <c r="A25" s="112"/>
      <c r="B25" t="s">
        <v>60</v>
      </c>
      <c r="C25" s="113">
        <v>14</v>
      </c>
      <c r="D25" s="27">
        <v>1</v>
      </c>
      <c r="E25" s="27">
        <v>15</v>
      </c>
      <c r="F25" s="114">
        <v>11</v>
      </c>
      <c r="G25" s="27">
        <v>12</v>
      </c>
      <c r="H25" s="115">
        <v>23</v>
      </c>
      <c r="I25" s="114">
        <v>9</v>
      </c>
      <c r="J25" s="27">
        <v>5</v>
      </c>
      <c r="K25" s="115">
        <v>14</v>
      </c>
    </row>
    <row r="26" spans="1:11" x14ac:dyDescent="0.25">
      <c r="A26" s="112"/>
      <c r="B26" t="s">
        <v>61</v>
      </c>
      <c r="C26" s="113">
        <v>6</v>
      </c>
      <c r="D26" s="27">
        <v>6</v>
      </c>
      <c r="E26" s="27">
        <v>12</v>
      </c>
      <c r="F26" s="114">
        <v>10</v>
      </c>
      <c r="G26" s="27">
        <v>12</v>
      </c>
      <c r="H26" s="115">
        <v>22</v>
      </c>
      <c r="I26" s="114">
        <v>7</v>
      </c>
      <c r="J26" s="27">
        <v>14</v>
      </c>
      <c r="K26" s="115">
        <v>21</v>
      </c>
    </row>
    <row r="27" spans="1:11" x14ac:dyDescent="0.25">
      <c r="A27" s="112"/>
      <c r="B27" t="s">
        <v>62</v>
      </c>
      <c r="C27" s="113">
        <v>0</v>
      </c>
      <c r="D27" s="27">
        <v>0</v>
      </c>
      <c r="E27" s="27">
        <v>0</v>
      </c>
      <c r="F27" s="114">
        <v>2</v>
      </c>
      <c r="G27" s="27">
        <v>0</v>
      </c>
      <c r="H27" s="115">
        <v>2</v>
      </c>
      <c r="I27" s="114">
        <v>0</v>
      </c>
      <c r="J27" s="27">
        <v>2</v>
      </c>
      <c r="K27" s="115">
        <v>2</v>
      </c>
    </row>
    <row r="28" spans="1:11" x14ac:dyDescent="0.25">
      <c r="A28" s="112"/>
      <c r="B28" t="s">
        <v>63</v>
      </c>
      <c r="C28" s="113">
        <v>0</v>
      </c>
      <c r="D28" s="27">
        <v>0</v>
      </c>
      <c r="E28" s="27">
        <v>0</v>
      </c>
      <c r="F28" s="114">
        <v>0</v>
      </c>
      <c r="G28" s="27">
        <v>0</v>
      </c>
      <c r="H28" s="115">
        <v>0</v>
      </c>
      <c r="I28" s="114">
        <v>0</v>
      </c>
      <c r="J28" s="27">
        <v>0</v>
      </c>
      <c r="K28" s="115">
        <v>0</v>
      </c>
    </row>
    <row r="29" spans="1:11" x14ac:dyDescent="0.25">
      <c r="A29" s="112"/>
      <c r="B29" t="s">
        <v>70</v>
      </c>
      <c r="C29" s="113">
        <v>18</v>
      </c>
      <c r="D29" s="27">
        <v>11</v>
      </c>
      <c r="E29" s="27">
        <v>29</v>
      </c>
      <c r="F29" s="114">
        <v>23</v>
      </c>
      <c r="G29" s="27">
        <v>12</v>
      </c>
      <c r="H29" s="115">
        <v>35</v>
      </c>
      <c r="I29" s="114">
        <v>12</v>
      </c>
      <c r="J29" s="27">
        <v>19</v>
      </c>
      <c r="K29" s="115">
        <v>31</v>
      </c>
    </row>
    <row r="30" spans="1:11" x14ac:dyDescent="0.25">
      <c r="A30" s="116"/>
      <c r="B30" s="117" t="s">
        <v>54</v>
      </c>
      <c r="C30" s="118">
        <v>75</v>
      </c>
      <c r="D30" s="119">
        <v>43</v>
      </c>
      <c r="E30" s="119">
        <v>118</v>
      </c>
      <c r="F30" s="120">
        <v>99</v>
      </c>
      <c r="G30" s="119">
        <v>75</v>
      </c>
      <c r="H30" s="121">
        <v>174</v>
      </c>
      <c r="I30" s="120">
        <v>67</v>
      </c>
      <c r="J30" s="119">
        <v>106</v>
      </c>
      <c r="K30" s="121">
        <v>173</v>
      </c>
    </row>
    <row r="31" spans="1:11" ht="26.1" customHeight="1" x14ac:dyDescent="0.25">
      <c r="A31" s="112" t="s">
        <v>190</v>
      </c>
      <c r="B31" t="s">
        <v>55</v>
      </c>
      <c r="C31" s="113">
        <v>1</v>
      </c>
      <c r="D31" s="27">
        <v>2</v>
      </c>
      <c r="E31" s="27">
        <v>3</v>
      </c>
      <c r="F31" s="114">
        <v>5</v>
      </c>
      <c r="G31" s="27">
        <v>1</v>
      </c>
      <c r="H31" s="115">
        <v>6</v>
      </c>
      <c r="I31" s="114">
        <v>13</v>
      </c>
      <c r="J31" s="27">
        <v>4</v>
      </c>
      <c r="K31" s="115">
        <v>17</v>
      </c>
    </row>
    <row r="32" spans="1:11" x14ac:dyDescent="0.25">
      <c r="A32" s="112"/>
      <c r="B32" t="s">
        <v>56</v>
      </c>
      <c r="C32" s="113">
        <v>1</v>
      </c>
      <c r="D32" s="27">
        <v>2</v>
      </c>
      <c r="E32" s="27">
        <v>3</v>
      </c>
      <c r="F32" s="114">
        <v>1</v>
      </c>
      <c r="G32" s="27">
        <v>1</v>
      </c>
      <c r="H32" s="115">
        <v>2</v>
      </c>
      <c r="I32" s="114">
        <v>3</v>
      </c>
      <c r="J32" s="27">
        <v>1</v>
      </c>
      <c r="K32" s="115">
        <v>4</v>
      </c>
    </row>
    <row r="33" spans="1:11" x14ac:dyDescent="0.25">
      <c r="A33" s="112"/>
      <c r="B33" t="s">
        <v>59</v>
      </c>
      <c r="C33" s="113">
        <v>9</v>
      </c>
      <c r="D33" s="27">
        <v>4</v>
      </c>
      <c r="E33" s="27">
        <v>13</v>
      </c>
      <c r="F33" s="114">
        <v>15</v>
      </c>
      <c r="G33" s="27">
        <v>8</v>
      </c>
      <c r="H33" s="115">
        <v>23</v>
      </c>
      <c r="I33" s="114">
        <v>2</v>
      </c>
      <c r="J33" s="27">
        <v>10</v>
      </c>
      <c r="K33" s="115">
        <v>12</v>
      </c>
    </row>
    <row r="34" spans="1:11" x14ac:dyDescent="0.25">
      <c r="A34" s="112"/>
      <c r="B34" t="s">
        <v>60</v>
      </c>
      <c r="C34" s="113">
        <v>8</v>
      </c>
      <c r="D34" s="27">
        <v>2</v>
      </c>
      <c r="E34" s="27">
        <v>10</v>
      </c>
      <c r="F34" s="114">
        <v>12</v>
      </c>
      <c r="G34" s="27">
        <v>9</v>
      </c>
      <c r="H34" s="115">
        <v>21</v>
      </c>
      <c r="I34" s="114">
        <v>3</v>
      </c>
      <c r="J34" s="27">
        <v>10</v>
      </c>
      <c r="K34" s="115">
        <v>13</v>
      </c>
    </row>
    <row r="35" spans="1:11" x14ac:dyDescent="0.25">
      <c r="A35" s="112"/>
      <c r="B35" t="s">
        <v>61</v>
      </c>
      <c r="C35" s="113">
        <v>11</v>
      </c>
      <c r="D35" s="27">
        <v>3</v>
      </c>
      <c r="E35" s="27">
        <v>14</v>
      </c>
      <c r="F35" s="114">
        <v>14</v>
      </c>
      <c r="G35" s="27">
        <v>11</v>
      </c>
      <c r="H35" s="115">
        <v>25</v>
      </c>
      <c r="I35" s="114">
        <v>11</v>
      </c>
      <c r="J35" s="27">
        <v>22</v>
      </c>
      <c r="K35" s="115">
        <v>33</v>
      </c>
    </row>
    <row r="36" spans="1:11" x14ac:dyDescent="0.25">
      <c r="A36" s="112"/>
      <c r="B36" t="s">
        <v>62</v>
      </c>
      <c r="C36" s="113">
        <v>0</v>
      </c>
      <c r="D36" s="27">
        <v>0</v>
      </c>
      <c r="E36" s="27">
        <v>0</v>
      </c>
      <c r="F36" s="114">
        <v>4</v>
      </c>
      <c r="G36" s="27">
        <v>0</v>
      </c>
      <c r="H36" s="115">
        <v>4</v>
      </c>
      <c r="I36" s="114">
        <v>3</v>
      </c>
      <c r="J36" s="27">
        <v>2</v>
      </c>
      <c r="K36" s="115">
        <v>5</v>
      </c>
    </row>
    <row r="37" spans="1:11" x14ac:dyDescent="0.25">
      <c r="A37" s="112"/>
      <c r="B37" t="s">
        <v>63</v>
      </c>
      <c r="C37" s="113">
        <v>0</v>
      </c>
      <c r="D37" s="27">
        <v>0</v>
      </c>
      <c r="E37" s="27">
        <v>0</v>
      </c>
      <c r="F37" s="114">
        <v>0</v>
      </c>
      <c r="G37" s="27">
        <v>0</v>
      </c>
      <c r="H37" s="115">
        <v>0</v>
      </c>
      <c r="I37" s="114">
        <v>0</v>
      </c>
      <c r="J37" s="27">
        <v>0</v>
      </c>
      <c r="K37" s="115">
        <v>0</v>
      </c>
    </row>
    <row r="38" spans="1:11" x14ac:dyDescent="0.25">
      <c r="A38" s="112"/>
      <c r="B38" t="s">
        <v>70</v>
      </c>
      <c r="C38" s="113">
        <v>6</v>
      </c>
      <c r="D38" s="27">
        <v>3</v>
      </c>
      <c r="E38" s="27">
        <v>9</v>
      </c>
      <c r="F38" s="114">
        <v>7</v>
      </c>
      <c r="G38" s="27">
        <v>5</v>
      </c>
      <c r="H38" s="115">
        <v>12</v>
      </c>
      <c r="I38" s="114">
        <v>5</v>
      </c>
      <c r="J38" s="27">
        <v>5</v>
      </c>
      <c r="K38" s="115">
        <v>10</v>
      </c>
    </row>
    <row r="39" spans="1:11" x14ac:dyDescent="0.25">
      <c r="A39" s="116"/>
      <c r="B39" s="117" t="s">
        <v>54</v>
      </c>
      <c r="C39" s="118">
        <v>36</v>
      </c>
      <c r="D39" s="119">
        <v>16</v>
      </c>
      <c r="E39" s="119">
        <v>52</v>
      </c>
      <c r="F39" s="120">
        <v>58</v>
      </c>
      <c r="G39" s="119">
        <v>35</v>
      </c>
      <c r="H39" s="121">
        <v>93</v>
      </c>
      <c r="I39" s="120">
        <v>40</v>
      </c>
      <c r="J39" s="119">
        <v>54</v>
      </c>
      <c r="K39" s="121">
        <v>94</v>
      </c>
    </row>
    <row r="40" spans="1:11" ht="25.5" customHeight="1" x14ac:dyDescent="0.25">
      <c r="A40" s="112" t="s">
        <v>191</v>
      </c>
      <c r="B40" t="s">
        <v>55</v>
      </c>
      <c r="C40" s="113">
        <v>2</v>
      </c>
      <c r="D40" s="27">
        <v>0</v>
      </c>
      <c r="E40" s="27">
        <v>2</v>
      </c>
      <c r="F40" s="114">
        <v>0</v>
      </c>
      <c r="G40" s="27">
        <v>2</v>
      </c>
      <c r="H40" s="115">
        <v>2</v>
      </c>
      <c r="I40" s="114">
        <v>2</v>
      </c>
      <c r="J40" s="27">
        <v>0</v>
      </c>
      <c r="K40" s="115">
        <v>2</v>
      </c>
    </row>
    <row r="41" spans="1:11" x14ac:dyDescent="0.25">
      <c r="A41" s="112"/>
      <c r="B41" t="s">
        <v>56</v>
      </c>
      <c r="C41" s="113">
        <v>1</v>
      </c>
      <c r="D41" s="27">
        <v>0</v>
      </c>
      <c r="E41" s="27">
        <v>1</v>
      </c>
      <c r="F41" s="114">
        <v>3</v>
      </c>
      <c r="G41" s="27">
        <v>1</v>
      </c>
      <c r="H41" s="115">
        <v>4</v>
      </c>
      <c r="I41" s="114">
        <v>1</v>
      </c>
      <c r="J41" s="27">
        <v>1</v>
      </c>
      <c r="K41" s="115">
        <v>2</v>
      </c>
    </row>
    <row r="42" spans="1:11" x14ac:dyDescent="0.25">
      <c r="A42" s="112"/>
      <c r="B42" t="s">
        <v>59</v>
      </c>
      <c r="C42" s="113">
        <v>5</v>
      </c>
      <c r="D42" s="27">
        <v>4</v>
      </c>
      <c r="E42" s="27">
        <v>9</v>
      </c>
      <c r="F42" s="114">
        <v>4</v>
      </c>
      <c r="G42" s="27">
        <v>7</v>
      </c>
      <c r="H42" s="115">
        <v>11</v>
      </c>
      <c r="I42" s="114">
        <v>3</v>
      </c>
      <c r="J42" s="27">
        <v>8</v>
      </c>
      <c r="K42" s="115">
        <v>11</v>
      </c>
    </row>
    <row r="43" spans="1:11" x14ac:dyDescent="0.25">
      <c r="A43" s="112"/>
      <c r="B43" t="s">
        <v>60</v>
      </c>
      <c r="C43" s="113">
        <v>3</v>
      </c>
      <c r="D43" s="27">
        <v>2</v>
      </c>
      <c r="E43" s="27">
        <v>5</v>
      </c>
      <c r="F43" s="114">
        <v>6</v>
      </c>
      <c r="G43" s="27">
        <v>4</v>
      </c>
      <c r="H43" s="115">
        <v>10</v>
      </c>
      <c r="I43" s="114">
        <v>1</v>
      </c>
      <c r="J43" s="27">
        <v>8</v>
      </c>
      <c r="K43" s="115">
        <v>9</v>
      </c>
    </row>
    <row r="44" spans="1:11" x14ac:dyDescent="0.25">
      <c r="A44" s="112"/>
      <c r="B44" t="s">
        <v>61</v>
      </c>
      <c r="C44" s="113">
        <v>1</v>
      </c>
      <c r="D44" s="27">
        <v>1</v>
      </c>
      <c r="E44" s="27">
        <v>2</v>
      </c>
      <c r="F44" s="114">
        <v>2</v>
      </c>
      <c r="G44" s="27">
        <v>2</v>
      </c>
      <c r="H44" s="115">
        <v>4</v>
      </c>
      <c r="I44" s="114">
        <v>0</v>
      </c>
      <c r="J44" s="27">
        <v>4</v>
      </c>
      <c r="K44" s="115">
        <v>4</v>
      </c>
    </row>
    <row r="45" spans="1:11" x14ac:dyDescent="0.25">
      <c r="A45" s="112"/>
      <c r="B45" t="s">
        <v>62</v>
      </c>
      <c r="C45" s="113">
        <v>0</v>
      </c>
      <c r="D45" s="27">
        <v>0</v>
      </c>
      <c r="E45" s="27">
        <v>0</v>
      </c>
      <c r="F45" s="114">
        <v>1</v>
      </c>
      <c r="G45" s="27">
        <v>0</v>
      </c>
      <c r="H45" s="115">
        <v>1</v>
      </c>
      <c r="I45" s="114">
        <v>0</v>
      </c>
      <c r="J45" s="27">
        <v>1</v>
      </c>
      <c r="K45" s="115">
        <v>1</v>
      </c>
    </row>
    <row r="46" spans="1:11" x14ac:dyDescent="0.25">
      <c r="A46" s="112"/>
      <c r="B46" t="s">
        <v>63</v>
      </c>
      <c r="C46" s="113">
        <v>0</v>
      </c>
      <c r="D46" s="27">
        <v>2</v>
      </c>
      <c r="E46" s="27">
        <v>2</v>
      </c>
      <c r="F46" s="114">
        <v>0</v>
      </c>
      <c r="G46" s="27">
        <v>1</v>
      </c>
      <c r="H46" s="115">
        <v>1</v>
      </c>
      <c r="I46" s="114">
        <v>0</v>
      </c>
      <c r="J46" s="27">
        <v>0</v>
      </c>
      <c r="K46" s="115">
        <v>0</v>
      </c>
    </row>
    <row r="47" spans="1:11" x14ac:dyDescent="0.25">
      <c r="A47" s="112"/>
      <c r="B47" t="s">
        <v>70</v>
      </c>
      <c r="C47" s="113">
        <v>9</v>
      </c>
      <c r="D47" s="27">
        <v>7</v>
      </c>
      <c r="E47" s="27">
        <v>16</v>
      </c>
      <c r="F47" s="114">
        <v>10</v>
      </c>
      <c r="G47" s="27">
        <v>5</v>
      </c>
      <c r="H47" s="115">
        <v>15</v>
      </c>
      <c r="I47" s="114">
        <v>9</v>
      </c>
      <c r="J47" s="27">
        <v>7</v>
      </c>
      <c r="K47" s="115">
        <v>16</v>
      </c>
    </row>
    <row r="48" spans="1:11" x14ac:dyDescent="0.25">
      <c r="A48" s="116"/>
      <c r="B48" s="117" t="s">
        <v>54</v>
      </c>
      <c r="C48" s="118">
        <v>21</v>
      </c>
      <c r="D48" s="119">
        <v>16</v>
      </c>
      <c r="E48" s="119">
        <v>37</v>
      </c>
      <c r="F48" s="120">
        <v>26</v>
      </c>
      <c r="G48" s="119">
        <v>22</v>
      </c>
      <c r="H48" s="121">
        <v>48</v>
      </c>
      <c r="I48" s="120">
        <v>16</v>
      </c>
      <c r="J48" s="119">
        <v>29</v>
      </c>
      <c r="K48" s="121">
        <v>45</v>
      </c>
    </row>
    <row r="49" spans="1:11" ht="25.35" customHeight="1" x14ac:dyDescent="0.25">
      <c r="A49" s="112" t="s">
        <v>192</v>
      </c>
      <c r="B49" t="s">
        <v>55</v>
      </c>
      <c r="C49" s="113">
        <v>6</v>
      </c>
      <c r="D49" s="27">
        <v>0</v>
      </c>
      <c r="E49" s="27">
        <v>6</v>
      </c>
      <c r="F49" s="114">
        <v>6</v>
      </c>
      <c r="G49" s="27">
        <v>5</v>
      </c>
      <c r="H49" s="115">
        <v>11</v>
      </c>
      <c r="I49" s="114">
        <v>4</v>
      </c>
      <c r="J49" s="27">
        <v>5</v>
      </c>
      <c r="K49" s="115">
        <v>9</v>
      </c>
    </row>
    <row r="50" spans="1:11" x14ac:dyDescent="0.25">
      <c r="A50" s="112"/>
      <c r="B50" t="s">
        <v>56</v>
      </c>
      <c r="C50" s="113">
        <v>0</v>
      </c>
      <c r="D50" s="27">
        <v>0</v>
      </c>
      <c r="E50" s="27">
        <v>0</v>
      </c>
      <c r="F50" s="114">
        <v>0</v>
      </c>
      <c r="G50" s="27">
        <v>0</v>
      </c>
      <c r="H50" s="115">
        <v>0</v>
      </c>
      <c r="I50" s="114">
        <v>0</v>
      </c>
      <c r="J50" s="27">
        <v>0</v>
      </c>
      <c r="K50" s="115">
        <v>0</v>
      </c>
    </row>
    <row r="51" spans="1:11" x14ac:dyDescent="0.25">
      <c r="A51" s="112"/>
      <c r="B51" t="s">
        <v>59</v>
      </c>
      <c r="C51" s="113">
        <v>8</v>
      </c>
      <c r="D51" s="27">
        <v>5</v>
      </c>
      <c r="E51" s="27">
        <v>13</v>
      </c>
      <c r="F51" s="114">
        <v>9</v>
      </c>
      <c r="G51" s="27">
        <v>10</v>
      </c>
      <c r="H51" s="115">
        <v>19</v>
      </c>
      <c r="I51" s="114">
        <v>2</v>
      </c>
      <c r="J51" s="27">
        <v>12</v>
      </c>
      <c r="K51" s="115">
        <v>14</v>
      </c>
    </row>
    <row r="52" spans="1:11" x14ac:dyDescent="0.25">
      <c r="A52" s="112"/>
      <c r="B52" t="s">
        <v>60</v>
      </c>
      <c r="C52" s="113">
        <v>6</v>
      </c>
      <c r="D52" s="27">
        <v>2</v>
      </c>
      <c r="E52" s="27">
        <v>8</v>
      </c>
      <c r="F52" s="114">
        <v>1</v>
      </c>
      <c r="G52" s="27">
        <v>7</v>
      </c>
      <c r="H52" s="115">
        <v>8</v>
      </c>
      <c r="I52" s="114">
        <v>2</v>
      </c>
      <c r="J52" s="27">
        <v>4</v>
      </c>
      <c r="K52" s="115">
        <v>6</v>
      </c>
    </row>
    <row r="53" spans="1:11" x14ac:dyDescent="0.25">
      <c r="A53" s="112"/>
      <c r="B53" t="s">
        <v>61</v>
      </c>
      <c r="C53" s="113">
        <v>10</v>
      </c>
      <c r="D53" s="27">
        <v>6</v>
      </c>
      <c r="E53" s="27">
        <v>16</v>
      </c>
      <c r="F53" s="114">
        <v>8</v>
      </c>
      <c r="G53" s="27">
        <v>14</v>
      </c>
      <c r="H53" s="115">
        <v>22</v>
      </c>
      <c r="I53" s="114">
        <v>10</v>
      </c>
      <c r="J53" s="27">
        <v>14</v>
      </c>
      <c r="K53" s="115">
        <v>24</v>
      </c>
    </row>
    <row r="54" spans="1:11" x14ac:dyDescent="0.25">
      <c r="A54" s="112"/>
      <c r="B54" t="s">
        <v>62</v>
      </c>
      <c r="C54" s="113">
        <v>0</v>
      </c>
      <c r="D54" s="27">
        <v>0</v>
      </c>
      <c r="E54" s="27">
        <v>0</v>
      </c>
      <c r="F54" s="114">
        <v>0</v>
      </c>
      <c r="G54" s="27">
        <v>0</v>
      </c>
      <c r="H54" s="115">
        <v>0</v>
      </c>
      <c r="I54" s="114">
        <v>0</v>
      </c>
      <c r="J54" s="27">
        <v>0</v>
      </c>
      <c r="K54" s="115">
        <v>0</v>
      </c>
    </row>
    <row r="55" spans="1:11" x14ac:dyDescent="0.25">
      <c r="A55" s="112"/>
      <c r="B55" t="s">
        <v>63</v>
      </c>
      <c r="C55" s="113">
        <v>3</v>
      </c>
      <c r="D55" s="27">
        <v>3</v>
      </c>
      <c r="E55" s="27">
        <v>6</v>
      </c>
      <c r="F55" s="114">
        <v>3</v>
      </c>
      <c r="G55" s="27">
        <v>5</v>
      </c>
      <c r="H55" s="115">
        <v>8</v>
      </c>
      <c r="I55" s="114">
        <v>1</v>
      </c>
      <c r="J55" s="27">
        <v>1</v>
      </c>
      <c r="K55" s="115">
        <v>2</v>
      </c>
    </row>
    <row r="56" spans="1:11" x14ac:dyDescent="0.25">
      <c r="A56" s="112"/>
      <c r="B56" t="s">
        <v>70</v>
      </c>
      <c r="C56" s="113">
        <v>14</v>
      </c>
      <c r="D56" s="27">
        <v>11</v>
      </c>
      <c r="E56" s="27">
        <v>25</v>
      </c>
      <c r="F56" s="114">
        <v>16</v>
      </c>
      <c r="G56" s="27">
        <v>11</v>
      </c>
      <c r="H56" s="115">
        <v>27</v>
      </c>
      <c r="I56" s="114">
        <v>5</v>
      </c>
      <c r="J56" s="27">
        <v>15</v>
      </c>
      <c r="K56" s="115">
        <v>20</v>
      </c>
    </row>
    <row r="57" spans="1:11" x14ac:dyDescent="0.25">
      <c r="A57" s="116"/>
      <c r="B57" s="117" t="s">
        <v>54</v>
      </c>
      <c r="C57" s="118">
        <v>47</v>
      </c>
      <c r="D57" s="119">
        <v>27</v>
      </c>
      <c r="E57" s="119">
        <v>74</v>
      </c>
      <c r="F57" s="120">
        <v>43</v>
      </c>
      <c r="G57" s="119">
        <v>52</v>
      </c>
      <c r="H57" s="121">
        <v>95</v>
      </c>
      <c r="I57" s="120">
        <v>24</v>
      </c>
      <c r="J57" s="119">
        <v>51</v>
      </c>
      <c r="K57" s="121">
        <v>75</v>
      </c>
    </row>
    <row r="58" spans="1:11" ht="22.35" customHeight="1" x14ac:dyDescent="0.25">
      <c r="A58" s="112" t="s">
        <v>193</v>
      </c>
      <c r="B58" t="s">
        <v>55</v>
      </c>
      <c r="C58" s="113">
        <v>2</v>
      </c>
      <c r="D58" s="27">
        <v>0</v>
      </c>
      <c r="E58" s="27">
        <v>2</v>
      </c>
      <c r="F58" s="114">
        <v>1</v>
      </c>
      <c r="G58" s="27">
        <v>2</v>
      </c>
      <c r="H58" s="115">
        <v>3</v>
      </c>
      <c r="I58" s="114">
        <v>0</v>
      </c>
      <c r="J58" s="27">
        <v>1</v>
      </c>
      <c r="K58" s="115">
        <v>1</v>
      </c>
    </row>
    <row r="59" spans="1:11" x14ac:dyDescent="0.25">
      <c r="A59" s="112"/>
      <c r="B59" t="s">
        <v>56</v>
      </c>
      <c r="C59" s="113">
        <v>1</v>
      </c>
      <c r="D59" s="27">
        <v>0</v>
      </c>
      <c r="E59" s="27">
        <v>1</v>
      </c>
      <c r="F59" s="114">
        <v>0</v>
      </c>
      <c r="G59" s="27">
        <v>1</v>
      </c>
      <c r="H59" s="115">
        <v>1</v>
      </c>
      <c r="I59" s="114">
        <v>0</v>
      </c>
      <c r="J59" s="27">
        <v>0</v>
      </c>
      <c r="K59" s="115">
        <v>0</v>
      </c>
    </row>
    <row r="60" spans="1:11" x14ac:dyDescent="0.25">
      <c r="A60" s="112"/>
      <c r="B60" t="s">
        <v>59</v>
      </c>
      <c r="C60" s="113">
        <v>22</v>
      </c>
      <c r="D60" s="27">
        <v>17</v>
      </c>
      <c r="E60" s="27">
        <v>39</v>
      </c>
      <c r="F60" s="114">
        <v>14</v>
      </c>
      <c r="G60" s="27">
        <v>19</v>
      </c>
      <c r="H60" s="115">
        <v>33</v>
      </c>
      <c r="I60" s="114">
        <v>20</v>
      </c>
      <c r="J60" s="27">
        <v>19</v>
      </c>
      <c r="K60" s="115">
        <v>39</v>
      </c>
    </row>
    <row r="61" spans="1:11" x14ac:dyDescent="0.25">
      <c r="A61" s="112"/>
      <c r="B61" t="s">
        <v>60</v>
      </c>
      <c r="C61" s="113">
        <v>10</v>
      </c>
      <c r="D61" s="27">
        <v>6</v>
      </c>
      <c r="E61" s="27">
        <v>16</v>
      </c>
      <c r="F61" s="114">
        <v>11</v>
      </c>
      <c r="G61" s="27">
        <v>9</v>
      </c>
      <c r="H61" s="115">
        <v>20</v>
      </c>
      <c r="I61" s="114">
        <v>6</v>
      </c>
      <c r="J61" s="27">
        <v>3</v>
      </c>
      <c r="K61" s="115">
        <v>9</v>
      </c>
    </row>
    <row r="62" spans="1:11" x14ac:dyDescent="0.25">
      <c r="A62" s="112"/>
      <c r="B62" t="s">
        <v>61</v>
      </c>
      <c r="C62" s="113">
        <v>1</v>
      </c>
      <c r="D62" s="27">
        <v>0</v>
      </c>
      <c r="E62" s="27">
        <v>1</v>
      </c>
      <c r="F62" s="114">
        <v>1</v>
      </c>
      <c r="G62" s="27">
        <v>1</v>
      </c>
      <c r="H62" s="115">
        <v>2</v>
      </c>
      <c r="I62" s="114">
        <v>2</v>
      </c>
      <c r="J62" s="27">
        <v>3</v>
      </c>
      <c r="K62" s="115">
        <v>5</v>
      </c>
    </row>
    <row r="63" spans="1:11" x14ac:dyDescent="0.25">
      <c r="A63" s="112"/>
      <c r="B63" t="s">
        <v>62</v>
      </c>
      <c r="C63" s="113">
        <v>0</v>
      </c>
      <c r="D63" s="27">
        <v>0</v>
      </c>
      <c r="E63" s="27">
        <v>0</v>
      </c>
      <c r="F63" s="114">
        <v>0</v>
      </c>
      <c r="G63" s="27">
        <v>0</v>
      </c>
      <c r="H63" s="115">
        <v>0</v>
      </c>
      <c r="I63" s="114">
        <v>0</v>
      </c>
      <c r="J63" s="27">
        <v>0</v>
      </c>
      <c r="K63" s="115">
        <v>0</v>
      </c>
    </row>
    <row r="64" spans="1:11" x14ac:dyDescent="0.25">
      <c r="A64" s="112"/>
      <c r="B64" t="s">
        <v>63</v>
      </c>
      <c r="C64" s="113">
        <v>0</v>
      </c>
      <c r="D64" s="27">
        <v>0</v>
      </c>
      <c r="E64" s="27">
        <v>0</v>
      </c>
      <c r="F64" s="114">
        <v>0</v>
      </c>
      <c r="G64" s="27">
        <v>0</v>
      </c>
      <c r="H64" s="115">
        <v>0</v>
      </c>
      <c r="I64" s="114">
        <v>0</v>
      </c>
      <c r="J64" s="27">
        <v>0</v>
      </c>
      <c r="K64" s="115">
        <v>0</v>
      </c>
    </row>
    <row r="65" spans="1:11" x14ac:dyDescent="0.25">
      <c r="A65" s="112"/>
      <c r="B65" t="s">
        <v>70</v>
      </c>
      <c r="C65" s="113">
        <v>8</v>
      </c>
      <c r="D65" s="27">
        <v>3</v>
      </c>
      <c r="E65" s="27">
        <v>11</v>
      </c>
      <c r="F65" s="114">
        <v>11</v>
      </c>
      <c r="G65" s="27">
        <v>7</v>
      </c>
      <c r="H65" s="115">
        <v>18</v>
      </c>
      <c r="I65" s="114">
        <v>6</v>
      </c>
      <c r="J65" s="27">
        <v>8</v>
      </c>
      <c r="K65" s="115">
        <v>14</v>
      </c>
    </row>
    <row r="66" spans="1:11" x14ac:dyDescent="0.25">
      <c r="A66" s="116"/>
      <c r="B66" s="117" t="s">
        <v>54</v>
      </c>
      <c r="C66" s="118">
        <v>44</v>
      </c>
      <c r="D66" s="119">
        <v>26</v>
      </c>
      <c r="E66" s="119">
        <v>70</v>
      </c>
      <c r="F66" s="120">
        <v>38</v>
      </c>
      <c r="G66" s="119">
        <v>39</v>
      </c>
      <c r="H66" s="121">
        <v>77</v>
      </c>
      <c r="I66" s="120">
        <v>34</v>
      </c>
      <c r="J66" s="119">
        <v>34</v>
      </c>
      <c r="K66" s="121">
        <v>68</v>
      </c>
    </row>
    <row r="67" spans="1:11" ht="26.1" customHeight="1" x14ac:dyDescent="0.25">
      <c r="A67" s="112" t="s">
        <v>194</v>
      </c>
      <c r="B67" t="s">
        <v>55</v>
      </c>
      <c r="C67" s="113">
        <v>4</v>
      </c>
      <c r="D67" s="27">
        <v>1</v>
      </c>
      <c r="E67" s="27">
        <v>5</v>
      </c>
      <c r="F67" s="114">
        <v>3</v>
      </c>
      <c r="G67" s="27">
        <v>3</v>
      </c>
      <c r="H67" s="115">
        <v>6</v>
      </c>
      <c r="I67" s="114">
        <v>14</v>
      </c>
      <c r="J67" s="27">
        <v>3</v>
      </c>
      <c r="K67" s="115">
        <v>17</v>
      </c>
    </row>
    <row r="68" spans="1:11" x14ac:dyDescent="0.25">
      <c r="A68" s="112"/>
      <c r="B68" t="s">
        <v>56</v>
      </c>
      <c r="C68" s="113">
        <v>1</v>
      </c>
      <c r="D68" s="27">
        <v>0</v>
      </c>
      <c r="E68" s="27">
        <v>1</v>
      </c>
      <c r="F68" s="114">
        <v>1</v>
      </c>
      <c r="G68" s="27">
        <v>1</v>
      </c>
      <c r="H68" s="115">
        <v>2</v>
      </c>
      <c r="I68" s="114">
        <v>0</v>
      </c>
      <c r="J68" s="27">
        <v>1</v>
      </c>
      <c r="K68" s="115">
        <v>1</v>
      </c>
    </row>
    <row r="69" spans="1:11" x14ac:dyDescent="0.25">
      <c r="A69" s="112"/>
      <c r="B69" t="s">
        <v>59</v>
      </c>
      <c r="C69" s="113">
        <v>13</v>
      </c>
      <c r="D69" s="27">
        <v>2</v>
      </c>
      <c r="E69" s="27">
        <v>15</v>
      </c>
      <c r="F69" s="114">
        <v>14</v>
      </c>
      <c r="G69" s="27">
        <v>12</v>
      </c>
      <c r="H69" s="115">
        <v>26</v>
      </c>
      <c r="I69" s="114">
        <v>5</v>
      </c>
      <c r="J69" s="27">
        <v>16</v>
      </c>
      <c r="K69" s="115">
        <v>21</v>
      </c>
    </row>
    <row r="70" spans="1:11" x14ac:dyDescent="0.25">
      <c r="A70" s="112"/>
      <c r="B70" t="s">
        <v>60</v>
      </c>
      <c r="C70" s="113">
        <v>10</v>
      </c>
      <c r="D70" s="27">
        <v>1</v>
      </c>
      <c r="E70" s="27">
        <v>11</v>
      </c>
      <c r="F70" s="114">
        <v>9</v>
      </c>
      <c r="G70" s="27">
        <v>10</v>
      </c>
      <c r="H70" s="115">
        <v>19</v>
      </c>
      <c r="I70" s="114">
        <v>2</v>
      </c>
      <c r="J70" s="27">
        <v>10</v>
      </c>
      <c r="K70" s="115">
        <v>12</v>
      </c>
    </row>
    <row r="71" spans="1:11" x14ac:dyDescent="0.25">
      <c r="A71" s="112"/>
      <c r="B71" t="s">
        <v>61</v>
      </c>
      <c r="C71" s="113">
        <v>3</v>
      </c>
      <c r="D71" s="27">
        <v>1</v>
      </c>
      <c r="E71" s="27">
        <v>4</v>
      </c>
      <c r="F71" s="114">
        <v>2</v>
      </c>
      <c r="G71" s="27">
        <v>2</v>
      </c>
      <c r="H71" s="115">
        <v>4</v>
      </c>
      <c r="I71" s="114">
        <v>7</v>
      </c>
      <c r="J71" s="27">
        <v>3</v>
      </c>
      <c r="K71" s="115">
        <v>10</v>
      </c>
    </row>
    <row r="72" spans="1:11" x14ac:dyDescent="0.25">
      <c r="A72" s="112"/>
      <c r="B72" t="s">
        <v>62</v>
      </c>
      <c r="C72" s="113">
        <v>0</v>
      </c>
      <c r="D72" s="27">
        <v>0</v>
      </c>
      <c r="E72" s="27">
        <v>0</v>
      </c>
      <c r="F72" s="114">
        <v>0</v>
      </c>
      <c r="G72" s="27">
        <v>0</v>
      </c>
      <c r="H72" s="115">
        <v>0</v>
      </c>
      <c r="I72" s="114">
        <v>1</v>
      </c>
      <c r="J72" s="27">
        <v>0</v>
      </c>
      <c r="K72" s="115">
        <v>1</v>
      </c>
    </row>
    <row r="73" spans="1:11" x14ac:dyDescent="0.25">
      <c r="A73" s="112"/>
      <c r="B73" t="s">
        <v>63</v>
      </c>
      <c r="C73" s="113">
        <v>0</v>
      </c>
      <c r="D73" s="27">
        <v>0</v>
      </c>
      <c r="E73" s="27">
        <v>0</v>
      </c>
      <c r="F73" s="114">
        <v>0</v>
      </c>
      <c r="G73" s="27">
        <v>0</v>
      </c>
      <c r="H73" s="115">
        <v>0</v>
      </c>
      <c r="I73" s="114">
        <v>0</v>
      </c>
      <c r="J73" s="27">
        <v>0</v>
      </c>
      <c r="K73" s="115">
        <v>0</v>
      </c>
    </row>
    <row r="74" spans="1:11" x14ac:dyDescent="0.25">
      <c r="A74" s="112"/>
      <c r="B74" t="s">
        <v>70</v>
      </c>
      <c r="C74" s="113">
        <v>5</v>
      </c>
      <c r="D74" s="27">
        <v>2</v>
      </c>
      <c r="E74" s="27">
        <v>7</v>
      </c>
      <c r="F74" s="114">
        <v>7</v>
      </c>
      <c r="G74" s="27">
        <v>3</v>
      </c>
      <c r="H74" s="115">
        <v>10</v>
      </c>
      <c r="I74" s="114">
        <v>4</v>
      </c>
      <c r="J74" s="27">
        <v>4</v>
      </c>
      <c r="K74" s="115">
        <v>8</v>
      </c>
    </row>
    <row r="75" spans="1:11" x14ac:dyDescent="0.25">
      <c r="A75" s="116"/>
      <c r="B75" s="117" t="s">
        <v>54</v>
      </c>
      <c r="C75" s="118">
        <v>36</v>
      </c>
      <c r="D75" s="119">
        <v>7</v>
      </c>
      <c r="E75" s="119">
        <v>43</v>
      </c>
      <c r="F75" s="120">
        <v>36</v>
      </c>
      <c r="G75" s="119">
        <v>31</v>
      </c>
      <c r="H75" s="121">
        <v>67</v>
      </c>
      <c r="I75" s="120">
        <v>33</v>
      </c>
      <c r="J75" s="119">
        <v>37</v>
      </c>
      <c r="K75" s="121">
        <v>70</v>
      </c>
    </row>
    <row r="76" spans="1:11" ht="26.85" customHeight="1" x14ac:dyDescent="0.25">
      <c r="A76" s="112" t="s">
        <v>195</v>
      </c>
      <c r="B76" t="s">
        <v>55</v>
      </c>
      <c r="C76" s="113">
        <v>0</v>
      </c>
      <c r="D76" s="27">
        <v>0</v>
      </c>
      <c r="E76" s="27">
        <v>0</v>
      </c>
      <c r="F76" s="114">
        <v>3</v>
      </c>
      <c r="G76" s="27">
        <v>0</v>
      </c>
      <c r="H76" s="115">
        <v>3</v>
      </c>
      <c r="I76" s="114">
        <v>4</v>
      </c>
      <c r="J76" s="27">
        <v>3</v>
      </c>
      <c r="K76" s="115">
        <v>7</v>
      </c>
    </row>
    <row r="77" spans="1:11" x14ac:dyDescent="0.25">
      <c r="A77" s="112"/>
      <c r="B77" t="s">
        <v>56</v>
      </c>
      <c r="C77" s="113">
        <v>1</v>
      </c>
      <c r="D77" s="27">
        <v>0</v>
      </c>
      <c r="E77" s="27">
        <v>1</v>
      </c>
      <c r="F77" s="114">
        <v>8</v>
      </c>
      <c r="G77" s="27">
        <v>0</v>
      </c>
      <c r="H77" s="115">
        <v>8</v>
      </c>
      <c r="I77" s="114">
        <v>7</v>
      </c>
      <c r="J77" s="27">
        <v>7</v>
      </c>
      <c r="K77" s="115">
        <v>14</v>
      </c>
    </row>
    <row r="78" spans="1:11" x14ac:dyDescent="0.25">
      <c r="A78" s="112"/>
      <c r="B78" t="s">
        <v>59</v>
      </c>
      <c r="C78" s="113">
        <v>4</v>
      </c>
      <c r="D78" s="27">
        <v>2</v>
      </c>
      <c r="E78" s="27">
        <v>6</v>
      </c>
      <c r="F78" s="114">
        <v>7</v>
      </c>
      <c r="G78" s="27">
        <v>6</v>
      </c>
      <c r="H78" s="115">
        <v>13</v>
      </c>
      <c r="I78" s="114">
        <v>3</v>
      </c>
      <c r="J78" s="27">
        <v>9</v>
      </c>
      <c r="K78" s="115">
        <v>12</v>
      </c>
    </row>
    <row r="79" spans="1:11" x14ac:dyDescent="0.25">
      <c r="A79" s="112"/>
      <c r="B79" t="s">
        <v>60</v>
      </c>
      <c r="C79" s="113">
        <v>2</v>
      </c>
      <c r="D79" s="27">
        <v>0</v>
      </c>
      <c r="E79" s="27">
        <v>2</v>
      </c>
      <c r="F79" s="114">
        <v>7</v>
      </c>
      <c r="G79" s="27">
        <v>2</v>
      </c>
      <c r="H79" s="115">
        <v>9</v>
      </c>
      <c r="I79" s="114">
        <v>5</v>
      </c>
      <c r="J79" s="27">
        <v>8</v>
      </c>
      <c r="K79" s="115">
        <v>13</v>
      </c>
    </row>
    <row r="80" spans="1:11" x14ac:dyDescent="0.25">
      <c r="A80" s="112"/>
      <c r="B80" t="s">
        <v>61</v>
      </c>
      <c r="C80" s="113">
        <v>0</v>
      </c>
      <c r="D80" s="27">
        <v>0</v>
      </c>
      <c r="E80" s="27">
        <v>0</v>
      </c>
      <c r="F80" s="114">
        <v>3</v>
      </c>
      <c r="G80" s="27">
        <v>0</v>
      </c>
      <c r="H80" s="115">
        <v>3</v>
      </c>
      <c r="I80" s="114">
        <v>2</v>
      </c>
      <c r="J80" s="27">
        <v>3</v>
      </c>
      <c r="K80" s="115">
        <v>5</v>
      </c>
    </row>
    <row r="81" spans="1:11" x14ac:dyDescent="0.25">
      <c r="A81" s="112"/>
      <c r="B81" t="s">
        <v>62</v>
      </c>
      <c r="C81" s="113">
        <v>0</v>
      </c>
      <c r="D81" s="27">
        <v>0</v>
      </c>
      <c r="E81" s="27">
        <v>0</v>
      </c>
      <c r="F81" s="114">
        <v>0</v>
      </c>
      <c r="G81" s="27">
        <v>0</v>
      </c>
      <c r="H81" s="115">
        <v>0</v>
      </c>
      <c r="I81" s="114">
        <v>1</v>
      </c>
      <c r="J81" s="27">
        <v>0</v>
      </c>
      <c r="K81" s="115">
        <v>1</v>
      </c>
    </row>
    <row r="82" spans="1:11" x14ac:dyDescent="0.25">
      <c r="A82" s="112"/>
      <c r="B82" t="s">
        <v>63</v>
      </c>
      <c r="C82" s="113">
        <v>0</v>
      </c>
      <c r="D82" s="27">
        <v>0</v>
      </c>
      <c r="E82" s="27">
        <v>0</v>
      </c>
      <c r="F82" s="114">
        <v>0</v>
      </c>
      <c r="G82" s="27">
        <v>0</v>
      </c>
      <c r="H82" s="115">
        <v>0</v>
      </c>
      <c r="I82" s="114">
        <v>0</v>
      </c>
      <c r="J82" s="27">
        <v>0</v>
      </c>
      <c r="K82" s="115">
        <v>0</v>
      </c>
    </row>
    <row r="83" spans="1:11" x14ac:dyDescent="0.25">
      <c r="A83" s="112"/>
      <c r="B83" t="s">
        <v>70</v>
      </c>
      <c r="C83" s="113">
        <v>2</v>
      </c>
      <c r="D83" s="27">
        <v>2</v>
      </c>
      <c r="E83" s="27">
        <v>4</v>
      </c>
      <c r="F83" s="114">
        <v>4</v>
      </c>
      <c r="G83" s="27">
        <v>1</v>
      </c>
      <c r="H83" s="115">
        <v>5</v>
      </c>
      <c r="I83" s="114">
        <v>3</v>
      </c>
      <c r="J83" s="27">
        <v>3</v>
      </c>
      <c r="K83" s="115">
        <v>6</v>
      </c>
    </row>
    <row r="84" spans="1:11" x14ac:dyDescent="0.25">
      <c r="A84" s="116"/>
      <c r="B84" s="117" t="s">
        <v>54</v>
      </c>
      <c r="C84" s="118">
        <v>9</v>
      </c>
      <c r="D84" s="119">
        <v>4</v>
      </c>
      <c r="E84" s="119">
        <v>13</v>
      </c>
      <c r="F84" s="120">
        <v>32</v>
      </c>
      <c r="G84" s="119">
        <v>9</v>
      </c>
      <c r="H84" s="121">
        <v>41</v>
      </c>
      <c r="I84" s="120">
        <v>25</v>
      </c>
      <c r="J84" s="119">
        <v>33</v>
      </c>
      <c r="K84" s="121">
        <v>58</v>
      </c>
    </row>
    <row r="85" spans="1:11" ht="33" customHeight="1" x14ac:dyDescent="0.25">
      <c r="A85" s="112" t="s">
        <v>120</v>
      </c>
      <c r="B85" t="s">
        <v>55</v>
      </c>
      <c r="C85" s="113">
        <v>0</v>
      </c>
      <c r="D85" s="27">
        <v>0</v>
      </c>
      <c r="E85" s="27">
        <v>0</v>
      </c>
      <c r="F85" s="114">
        <v>0</v>
      </c>
      <c r="G85" s="27">
        <v>0</v>
      </c>
      <c r="H85" s="115">
        <v>0</v>
      </c>
      <c r="I85" s="114">
        <v>1</v>
      </c>
      <c r="J85" s="27">
        <v>0</v>
      </c>
      <c r="K85" s="115">
        <v>1</v>
      </c>
    </row>
    <row r="86" spans="1:11" x14ac:dyDescent="0.25">
      <c r="A86" s="112"/>
      <c r="B86" t="s">
        <v>56</v>
      </c>
      <c r="C86" s="113">
        <v>3</v>
      </c>
      <c r="D86" s="27">
        <v>0</v>
      </c>
      <c r="E86" s="27">
        <v>3</v>
      </c>
      <c r="F86" s="114">
        <v>4</v>
      </c>
      <c r="G86" s="27">
        <v>3</v>
      </c>
      <c r="H86" s="115">
        <v>7</v>
      </c>
      <c r="I86" s="114">
        <v>3</v>
      </c>
      <c r="J86" s="27">
        <v>4</v>
      </c>
      <c r="K86" s="115">
        <v>7</v>
      </c>
    </row>
    <row r="87" spans="1:11" x14ac:dyDescent="0.25">
      <c r="A87" s="112"/>
      <c r="B87" t="s">
        <v>59</v>
      </c>
      <c r="C87" s="113">
        <v>48</v>
      </c>
      <c r="D87" s="27">
        <v>19</v>
      </c>
      <c r="E87" s="27">
        <v>67</v>
      </c>
      <c r="F87" s="114">
        <v>39</v>
      </c>
      <c r="G87" s="27">
        <v>41</v>
      </c>
      <c r="H87" s="115">
        <v>80</v>
      </c>
      <c r="I87" s="114">
        <v>34</v>
      </c>
      <c r="J87" s="27">
        <v>59</v>
      </c>
      <c r="K87" s="115">
        <v>93</v>
      </c>
    </row>
    <row r="88" spans="1:11" x14ac:dyDescent="0.25">
      <c r="A88" s="112"/>
      <c r="B88" t="s">
        <v>60</v>
      </c>
      <c r="C88" s="113">
        <v>9</v>
      </c>
      <c r="D88" s="27">
        <v>7</v>
      </c>
      <c r="E88" s="27">
        <v>16</v>
      </c>
      <c r="F88" s="114">
        <v>23</v>
      </c>
      <c r="G88" s="27">
        <v>10</v>
      </c>
      <c r="H88" s="115">
        <v>33</v>
      </c>
      <c r="I88" s="114">
        <v>11</v>
      </c>
      <c r="J88" s="27">
        <v>16</v>
      </c>
      <c r="K88" s="115">
        <v>27</v>
      </c>
    </row>
    <row r="89" spans="1:11" x14ac:dyDescent="0.25">
      <c r="A89" s="112"/>
      <c r="B89" t="s">
        <v>61</v>
      </c>
      <c r="C89" s="113">
        <v>5</v>
      </c>
      <c r="D89" s="27">
        <v>0</v>
      </c>
      <c r="E89" s="27">
        <v>5</v>
      </c>
      <c r="F89" s="114">
        <v>3</v>
      </c>
      <c r="G89" s="27">
        <v>4</v>
      </c>
      <c r="H89" s="115">
        <v>7</v>
      </c>
      <c r="I89" s="114">
        <v>2</v>
      </c>
      <c r="J89" s="27">
        <v>5</v>
      </c>
      <c r="K89" s="115">
        <v>7</v>
      </c>
    </row>
    <row r="90" spans="1:11" x14ac:dyDescent="0.25">
      <c r="A90" s="112"/>
      <c r="B90" t="s">
        <v>62</v>
      </c>
      <c r="C90" s="113">
        <v>0</v>
      </c>
      <c r="D90" s="27">
        <v>0</v>
      </c>
      <c r="E90" s="27">
        <v>0</v>
      </c>
      <c r="F90" s="114">
        <v>0</v>
      </c>
      <c r="G90" s="27">
        <v>0</v>
      </c>
      <c r="H90" s="115">
        <v>0</v>
      </c>
      <c r="I90" s="114">
        <v>0</v>
      </c>
      <c r="J90" s="27">
        <v>0</v>
      </c>
      <c r="K90" s="115">
        <v>0</v>
      </c>
    </row>
    <row r="91" spans="1:11" x14ac:dyDescent="0.25">
      <c r="A91" s="112"/>
      <c r="B91" t="s">
        <v>63</v>
      </c>
      <c r="C91" s="113">
        <v>0</v>
      </c>
      <c r="D91" s="27">
        <v>0</v>
      </c>
      <c r="E91" s="27">
        <v>0</v>
      </c>
      <c r="F91" s="114">
        <v>0</v>
      </c>
      <c r="G91" s="27">
        <v>0</v>
      </c>
      <c r="H91" s="115">
        <v>0</v>
      </c>
      <c r="I91" s="114">
        <v>0</v>
      </c>
      <c r="J91" s="27">
        <v>0</v>
      </c>
      <c r="K91" s="115">
        <v>0</v>
      </c>
    </row>
    <row r="92" spans="1:11" x14ac:dyDescent="0.25">
      <c r="A92" s="112"/>
      <c r="B92" t="s">
        <v>70</v>
      </c>
      <c r="C92" s="113">
        <v>5</v>
      </c>
      <c r="D92" s="27">
        <v>7</v>
      </c>
      <c r="E92" s="27">
        <v>12</v>
      </c>
      <c r="F92" s="114">
        <v>6</v>
      </c>
      <c r="G92" s="27">
        <v>4</v>
      </c>
      <c r="H92" s="115">
        <v>10</v>
      </c>
      <c r="I92" s="114">
        <v>9</v>
      </c>
      <c r="J92" s="27">
        <v>5</v>
      </c>
      <c r="K92" s="115">
        <v>14</v>
      </c>
    </row>
    <row r="93" spans="1:11" x14ac:dyDescent="0.25">
      <c r="A93" s="116"/>
      <c r="B93" s="117" t="s">
        <v>54</v>
      </c>
      <c r="C93" s="118">
        <v>70</v>
      </c>
      <c r="D93" s="119">
        <v>33</v>
      </c>
      <c r="E93" s="119">
        <v>103</v>
      </c>
      <c r="F93" s="120">
        <v>75</v>
      </c>
      <c r="G93" s="119">
        <v>62</v>
      </c>
      <c r="H93" s="121">
        <v>137</v>
      </c>
      <c r="I93" s="120">
        <v>60</v>
      </c>
      <c r="J93" s="119">
        <v>89</v>
      </c>
      <c r="K93" s="121">
        <v>149</v>
      </c>
    </row>
    <row r="94" spans="1:11" ht="24.6" customHeight="1" x14ac:dyDescent="0.25">
      <c r="A94" s="112" t="s">
        <v>196</v>
      </c>
      <c r="B94" t="s">
        <v>55</v>
      </c>
      <c r="C94" s="113">
        <v>10</v>
      </c>
      <c r="D94" s="27">
        <v>6</v>
      </c>
      <c r="E94" s="27">
        <v>16</v>
      </c>
      <c r="F94" s="114">
        <v>16</v>
      </c>
      <c r="G94" s="27">
        <v>7</v>
      </c>
      <c r="H94" s="115">
        <v>23</v>
      </c>
      <c r="I94" s="114">
        <v>6</v>
      </c>
      <c r="J94" s="27">
        <v>14</v>
      </c>
      <c r="K94" s="115">
        <v>20</v>
      </c>
    </row>
    <row r="95" spans="1:11" x14ac:dyDescent="0.25">
      <c r="A95" s="112"/>
      <c r="B95" t="s">
        <v>56</v>
      </c>
      <c r="C95" s="113">
        <v>3</v>
      </c>
      <c r="D95" s="27">
        <v>4</v>
      </c>
      <c r="E95" s="27">
        <v>7</v>
      </c>
      <c r="F95" s="114">
        <v>6</v>
      </c>
      <c r="G95" s="27">
        <v>1</v>
      </c>
      <c r="H95" s="115">
        <v>7</v>
      </c>
      <c r="I95" s="114">
        <v>3</v>
      </c>
      <c r="J95" s="27">
        <v>4</v>
      </c>
      <c r="K95" s="115">
        <v>7</v>
      </c>
    </row>
    <row r="96" spans="1:11" x14ac:dyDescent="0.25">
      <c r="A96" s="112"/>
      <c r="B96" t="s">
        <v>59</v>
      </c>
      <c r="C96" s="113">
        <v>26</v>
      </c>
      <c r="D96" s="27">
        <v>10</v>
      </c>
      <c r="E96" s="27">
        <v>36</v>
      </c>
      <c r="F96" s="114">
        <v>17</v>
      </c>
      <c r="G96" s="27">
        <v>27</v>
      </c>
      <c r="H96" s="115">
        <v>44</v>
      </c>
      <c r="I96" s="114">
        <v>18</v>
      </c>
      <c r="J96" s="27">
        <v>27</v>
      </c>
      <c r="K96" s="115">
        <v>45</v>
      </c>
    </row>
    <row r="97" spans="1:11" x14ac:dyDescent="0.25">
      <c r="A97" s="112"/>
      <c r="B97" t="s">
        <v>60</v>
      </c>
      <c r="C97" s="113">
        <v>5</v>
      </c>
      <c r="D97" s="27">
        <v>2</v>
      </c>
      <c r="E97" s="27">
        <v>7</v>
      </c>
      <c r="F97" s="114">
        <v>6</v>
      </c>
      <c r="G97" s="27">
        <v>6</v>
      </c>
      <c r="H97" s="115">
        <v>12</v>
      </c>
      <c r="I97" s="114">
        <v>12</v>
      </c>
      <c r="J97" s="27">
        <v>6</v>
      </c>
      <c r="K97" s="115">
        <v>18</v>
      </c>
    </row>
    <row r="98" spans="1:11" x14ac:dyDescent="0.25">
      <c r="A98" s="112"/>
      <c r="B98" t="s">
        <v>61</v>
      </c>
      <c r="C98" s="113">
        <v>1</v>
      </c>
      <c r="D98" s="27">
        <v>0</v>
      </c>
      <c r="E98" s="27">
        <v>1</v>
      </c>
      <c r="F98" s="114">
        <v>1</v>
      </c>
      <c r="G98" s="27">
        <v>1</v>
      </c>
      <c r="H98" s="115">
        <v>2</v>
      </c>
      <c r="I98" s="114">
        <v>4</v>
      </c>
      <c r="J98" s="27">
        <v>1</v>
      </c>
      <c r="K98" s="115">
        <v>5</v>
      </c>
    </row>
    <row r="99" spans="1:11" x14ac:dyDescent="0.25">
      <c r="A99" s="112"/>
      <c r="B99" t="s">
        <v>62</v>
      </c>
      <c r="C99" s="113">
        <v>0</v>
      </c>
      <c r="D99" s="27">
        <v>0</v>
      </c>
      <c r="E99" s="27">
        <v>0</v>
      </c>
      <c r="F99" s="114">
        <v>1</v>
      </c>
      <c r="G99" s="27">
        <v>0</v>
      </c>
      <c r="H99" s="115">
        <v>1</v>
      </c>
      <c r="I99" s="114">
        <v>3</v>
      </c>
      <c r="J99" s="27">
        <v>1</v>
      </c>
      <c r="K99" s="115">
        <v>4</v>
      </c>
    </row>
    <row r="100" spans="1:11" x14ac:dyDescent="0.25">
      <c r="A100" s="112"/>
      <c r="B100" t="s">
        <v>63</v>
      </c>
      <c r="C100" s="113">
        <v>0</v>
      </c>
      <c r="D100" s="27">
        <v>0</v>
      </c>
      <c r="E100" s="27">
        <v>0</v>
      </c>
      <c r="F100" s="114">
        <v>0</v>
      </c>
      <c r="G100" s="27">
        <v>0</v>
      </c>
      <c r="H100" s="115">
        <v>0</v>
      </c>
      <c r="I100" s="114">
        <v>0</v>
      </c>
      <c r="J100" s="27">
        <v>0</v>
      </c>
      <c r="K100" s="115">
        <v>0</v>
      </c>
    </row>
    <row r="101" spans="1:11" x14ac:dyDescent="0.25">
      <c r="A101" s="112"/>
      <c r="B101" t="s">
        <v>70</v>
      </c>
      <c r="C101" s="113">
        <v>20</v>
      </c>
      <c r="D101" s="27">
        <v>14</v>
      </c>
      <c r="E101" s="27">
        <v>34</v>
      </c>
      <c r="F101" s="114">
        <v>27</v>
      </c>
      <c r="G101" s="27">
        <v>14</v>
      </c>
      <c r="H101" s="115">
        <v>41</v>
      </c>
      <c r="I101" s="114">
        <v>14</v>
      </c>
      <c r="J101" s="27">
        <v>21</v>
      </c>
      <c r="K101" s="115">
        <v>35</v>
      </c>
    </row>
    <row r="102" spans="1:11" x14ac:dyDescent="0.25">
      <c r="A102" s="116"/>
      <c r="B102" s="117" t="s">
        <v>54</v>
      </c>
      <c r="C102" s="118">
        <v>65</v>
      </c>
      <c r="D102" s="119">
        <v>36</v>
      </c>
      <c r="E102" s="119">
        <v>101</v>
      </c>
      <c r="F102" s="120">
        <v>74</v>
      </c>
      <c r="G102" s="119">
        <v>56</v>
      </c>
      <c r="H102" s="121">
        <v>130</v>
      </c>
      <c r="I102" s="120">
        <v>60</v>
      </c>
      <c r="J102" s="119">
        <v>74</v>
      </c>
      <c r="K102" s="121">
        <v>134</v>
      </c>
    </row>
    <row r="103" spans="1:11" ht="21.6" customHeight="1" x14ac:dyDescent="0.25">
      <c r="A103" s="112" t="s">
        <v>197</v>
      </c>
      <c r="B103" t="s">
        <v>55</v>
      </c>
      <c r="C103" s="113">
        <v>0</v>
      </c>
      <c r="D103" s="27">
        <v>0</v>
      </c>
      <c r="E103" s="27">
        <v>0</v>
      </c>
      <c r="F103" s="114">
        <v>1</v>
      </c>
      <c r="G103" s="27">
        <v>0</v>
      </c>
      <c r="H103" s="115">
        <v>1</v>
      </c>
      <c r="I103" s="114">
        <v>1</v>
      </c>
      <c r="J103" s="27">
        <v>0</v>
      </c>
      <c r="K103" s="115">
        <v>1</v>
      </c>
    </row>
    <row r="104" spans="1:11" x14ac:dyDescent="0.25">
      <c r="A104" s="112"/>
      <c r="B104" t="s">
        <v>56</v>
      </c>
      <c r="C104" s="113">
        <v>0</v>
      </c>
      <c r="D104" s="27">
        <v>0</v>
      </c>
      <c r="E104" s="27">
        <v>0</v>
      </c>
      <c r="F104" s="114">
        <v>0</v>
      </c>
      <c r="G104" s="27">
        <v>0</v>
      </c>
      <c r="H104" s="115">
        <v>0</v>
      </c>
      <c r="I104" s="114">
        <v>0</v>
      </c>
      <c r="J104" s="27">
        <v>0</v>
      </c>
      <c r="K104" s="115">
        <v>0</v>
      </c>
    </row>
    <row r="105" spans="1:11" x14ac:dyDescent="0.25">
      <c r="A105" s="112"/>
      <c r="B105" t="s">
        <v>59</v>
      </c>
      <c r="C105" s="113">
        <v>1</v>
      </c>
      <c r="D105" s="27">
        <v>0</v>
      </c>
      <c r="E105" s="27">
        <v>1</v>
      </c>
      <c r="F105" s="114">
        <v>1</v>
      </c>
      <c r="G105" s="27">
        <v>1</v>
      </c>
      <c r="H105" s="115">
        <v>2</v>
      </c>
      <c r="I105" s="114">
        <v>0</v>
      </c>
      <c r="J105" s="27">
        <v>1</v>
      </c>
      <c r="K105" s="115">
        <v>1</v>
      </c>
    </row>
    <row r="106" spans="1:11" x14ac:dyDescent="0.25">
      <c r="A106" s="112"/>
      <c r="B106" t="s">
        <v>60</v>
      </c>
      <c r="C106" s="113">
        <v>0</v>
      </c>
      <c r="D106" s="27">
        <v>0</v>
      </c>
      <c r="E106" s="27">
        <v>0</v>
      </c>
      <c r="F106" s="114">
        <v>0</v>
      </c>
      <c r="G106" s="27">
        <v>0</v>
      </c>
      <c r="H106" s="115">
        <v>0</v>
      </c>
      <c r="I106" s="114">
        <v>1</v>
      </c>
      <c r="J106" s="27">
        <v>0</v>
      </c>
      <c r="K106" s="115">
        <v>1</v>
      </c>
    </row>
    <row r="107" spans="1:11" x14ac:dyDescent="0.25">
      <c r="A107" s="112"/>
      <c r="B107" t="s">
        <v>61</v>
      </c>
      <c r="C107" s="113">
        <v>0</v>
      </c>
      <c r="D107" s="27">
        <v>0</v>
      </c>
      <c r="E107" s="27">
        <v>0</v>
      </c>
      <c r="F107" s="114">
        <v>0</v>
      </c>
      <c r="G107" s="27">
        <v>0</v>
      </c>
      <c r="H107" s="115">
        <v>0</v>
      </c>
      <c r="I107" s="114">
        <v>0</v>
      </c>
      <c r="J107" s="27">
        <v>0</v>
      </c>
      <c r="K107" s="115">
        <v>0</v>
      </c>
    </row>
    <row r="108" spans="1:11" x14ac:dyDescent="0.25">
      <c r="A108" s="112"/>
      <c r="B108" t="s">
        <v>62</v>
      </c>
      <c r="C108" s="113">
        <v>0</v>
      </c>
      <c r="D108" s="27">
        <v>0</v>
      </c>
      <c r="E108" s="27">
        <v>0</v>
      </c>
      <c r="F108" s="114">
        <v>0</v>
      </c>
      <c r="G108" s="27">
        <v>0</v>
      </c>
      <c r="H108" s="115">
        <v>0</v>
      </c>
      <c r="I108" s="114">
        <v>1</v>
      </c>
      <c r="J108" s="27">
        <v>0</v>
      </c>
      <c r="K108" s="115">
        <v>1</v>
      </c>
    </row>
    <row r="109" spans="1:11" x14ac:dyDescent="0.25">
      <c r="A109" s="112"/>
      <c r="B109" t="s">
        <v>63</v>
      </c>
      <c r="C109" s="113">
        <v>0</v>
      </c>
      <c r="D109" s="27">
        <v>0</v>
      </c>
      <c r="E109" s="27">
        <v>0</v>
      </c>
      <c r="F109" s="114">
        <v>0</v>
      </c>
      <c r="G109" s="27">
        <v>0</v>
      </c>
      <c r="H109" s="115">
        <v>0</v>
      </c>
      <c r="I109" s="114">
        <v>0</v>
      </c>
      <c r="J109" s="27">
        <v>0</v>
      </c>
      <c r="K109" s="115">
        <v>0</v>
      </c>
    </row>
    <row r="110" spans="1:11" x14ac:dyDescent="0.25">
      <c r="A110" s="112"/>
      <c r="B110" t="s">
        <v>70</v>
      </c>
      <c r="C110" s="113">
        <v>0</v>
      </c>
      <c r="D110" s="27">
        <v>0</v>
      </c>
      <c r="E110" s="27">
        <v>0</v>
      </c>
      <c r="F110" s="114">
        <v>0</v>
      </c>
      <c r="G110" s="27">
        <v>0</v>
      </c>
      <c r="H110" s="115">
        <v>0</v>
      </c>
      <c r="I110" s="114">
        <v>0</v>
      </c>
      <c r="J110" s="27">
        <v>0</v>
      </c>
      <c r="K110" s="115">
        <v>0</v>
      </c>
    </row>
    <row r="111" spans="1:11" x14ac:dyDescent="0.25">
      <c r="A111" s="116"/>
      <c r="B111" s="117" t="s">
        <v>54</v>
      </c>
      <c r="C111" s="118">
        <v>1</v>
      </c>
      <c r="D111" s="119">
        <v>0</v>
      </c>
      <c r="E111" s="119">
        <v>1</v>
      </c>
      <c r="F111" s="120">
        <v>2</v>
      </c>
      <c r="G111" s="119">
        <v>1</v>
      </c>
      <c r="H111" s="121">
        <v>3</v>
      </c>
      <c r="I111" s="120">
        <v>3</v>
      </c>
      <c r="J111" s="119">
        <v>1</v>
      </c>
      <c r="K111" s="121">
        <v>4</v>
      </c>
    </row>
    <row r="112" spans="1:11" ht="17.850000000000001" customHeight="1" x14ac:dyDescent="0.25">
      <c r="A112" s="112" t="s">
        <v>284</v>
      </c>
      <c r="B112" t="s">
        <v>55</v>
      </c>
      <c r="C112" s="113">
        <v>42</v>
      </c>
      <c r="D112" s="27">
        <v>27</v>
      </c>
      <c r="E112" s="27">
        <v>69</v>
      </c>
      <c r="F112" s="114">
        <v>71</v>
      </c>
      <c r="G112" s="27">
        <v>35</v>
      </c>
      <c r="H112" s="115">
        <v>106</v>
      </c>
      <c r="I112" s="114">
        <v>67</v>
      </c>
      <c r="J112" s="27">
        <v>62</v>
      </c>
      <c r="K112" s="115">
        <v>129</v>
      </c>
    </row>
    <row r="113" spans="1:11" ht="17.850000000000001" customHeight="1" x14ac:dyDescent="0.25">
      <c r="A113" s="112"/>
      <c r="B113" t="s">
        <v>56</v>
      </c>
      <c r="C113" s="113">
        <v>20</v>
      </c>
      <c r="D113" s="27">
        <v>17</v>
      </c>
      <c r="E113" s="27">
        <v>37</v>
      </c>
      <c r="F113" s="114">
        <v>33</v>
      </c>
      <c r="G113" s="27">
        <v>14</v>
      </c>
      <c r="H113" s="115">
        <v>47</v>
      </c>
      <c r="I113" s="114">
        <v>26</v>
      </c>
      <c r="J113" s="27">
        <v>27</v>
      </c>
      <c r="K113" s="115">
        <v>53</v>
      </c>
    </row>
    <row r="114" spans="1:11" ht="17.850000000000001" customHeight="1" x14ac:dyDescent="0.25">
      <c r="A114" s="112"/>
      <c r="B114" t="s">
        <v>59</v>
      </c>
      <c r="C114" s="113">
        <v>180</v>
      </c>
      <c r="D114" s="27">
        <v>89</v>
      </c>
      <c r="E114" s="27">
        <v>269</v>
      </c>
      <c r="F114" s="114">
        <v>178</v>
      </c>
      <c r="G114" s="27">
        <v>183</v>
      </c>
      <c r="H114" s="115">
        <v>361</v>
      </c>
      <c r="I114" s="114">
        <v>123</v>
      </c>
      <c r="J114" s="27">
        <v>239</v>
      </c>
      <c r="K114" s="115">
        <v>362</v>
      </c>
    </row>
    <row r="115" spans="1:11" ht="17.850000000000001" customHeight="1" x14ac:dyDescent="0.25">
      <c r="A115" s="112"/>
      <c r="B115" t="s">
        <v>60</v>
      </c>
      <c r="C115" s="113">
        <v>73</v>
      </c>
      <c r="D115" s="27">
        <v>25</v>
      </c>
      <c r="E115" s="27">
        <v>98</v>
      </c>
      <c r="F115" s="114">
        <v>93</v>
      </c>
      <c r="G115" s="27">
        <v>74</v>
      </c>
      <c r="H115" s="115">
        <v>167</v>
      </c>
      <c r="I115" s="114">
        <v>57</v>
      </c>
      <c r="J115" s="27">
        <v>73</v>
      </c>
      <c r="K115" s="115">
        <v>130</v>
      </c>
    </row>
    <row r="116" spans="1:11" ht="17.850000000000001" customHeight="1" x14ac:dyDescent="0.25">
      <c r="A116" s="112"/>
      <c r="B116" t="s">
        <v>61</v>
      </c>
      <c r="C116" s="113">
        <v>40</v>
      </c>
      <c r="D116" s="27">
        <v>20</v>
      </c>
      <c r="E116" s="27">
        <v>60</v>
      </c>
      <c r="F116" s="114">
        <v>50</v>
      </c>
      <c r="G116" s="27">
        <v>50</v>
      </c>
      <c r="H116" s="115">
        <v>100</v>
      </c>
      <c r="I116" s="114">
        <v>60</v>
      </c>
      <c r="J116" s="27">
        <v>78</v>
      </c>
      <c r="K116" s="115">
        <v>138</v>
      </c>
    </row>
    <row r="117" spans="1:11" ht="17.850000000000001" customHeight="1" x14ac:dyDescent="0.25">
      <c r="A117" s="112"/>
      <c r="B117" t="s">
        <v>62</v>
      </c>
      <c r="C117" s="113">
        <v>0</v>
      </c>
      <c r="D117" s="27">
        <v>0</v>
      </c>
      <c r="E117" s="27">
        <v>0</v>
      </c>
      <c r="F117" s="114">
        <v>9</v>
      </c>
      <c r="G117" s="27">
        <v>0</v>
      </c>
      <c r="H117" s="115">
        <v>9</v>
      </c>
      <c r="I117" s="114">
        <v>10</v>
      </c>
      <c r="J117" s="27">
        <v>6</v>
      </c>
      <c r="K117" s="115">
        <v>16</v>
      </c>
    </row>
    <row r="118" spans="1:11" ht="17.850000000000001" customHeight="1" x14ac:dyDescent="0.25">
      <c r="A118" s="112"/>
      <c r="B118" t="s">
        <v>63</v>
      </c>
      <c r="C118" s="113">
        <v>3</v>
      </c>
      <c r="D118" s="27">
        <v>5</v>
      </c>
      <c r="E118" s="27">
        <v>8</v>
      </c>
      <c r="F118" s="114">
        <v>3</v>
      </c>
      <c r="G118" s="27">
        <v>6</v>
      </c>
      <c r="H118" s="115">
        <v>9</v>
      </c>
      <c r="I118" s="114">
        <v>1</v>
      </c>
      <c r="J118" s="27">
        <v>1</v>
      </c>
      <c r="K118" s="115">
        <v>2</v>
      </c>
    </row>
    <row r="119" spans="1:11" ht="17.850000000000001" customHeight="1" x14ac:dyDescent="0.25">
      <c r="A119" s="112"/>
      <c r="B119" t="s">
        <v>70</v>
      </c>
      <c r="C119" s="113">
        <v>94</v>
      </c>
      <c r="D119" s="27">
        <v>67</v>
      </c>
      <c r="E119" s="27">
        <v>161</v>
      </c>
      <c r="F119" s="114">
        <v>116</v>
      </c>
      <c r="G119" s="27">
        <v>66</v>
      </c>
      <c r="H119" s="115">
        <v>182</v>
      </c>
      <c r="I119" s="114">
        <v>69</v>
      </c>
      <c r="J119" s="27">
        <v>91</v>
      </c>
      <c r="K119" s="115">
        <v>160</v>
      </c>
    </row>
    <row r="120" spans="1:11" ht="34.35" customHeight="1" x14ac:dyDescent="0.25">
      <c r="A120" s="170" t="s">
        <v>285</v>
      </c>
      <c r="B120" s="171" t="s">
        <v>54</v>
      </c>
      <c r="C120" s="172">
        <v>452</v>
      </c>
      <c r="D120" s="172">
        <v>250</v>
      </c>
      <c r="E120" s="172">
        <v>702</v>
      </c>
      <c r="F120" s="173">
        <v>553</v>
      </c>
      <c r="G120" s="172">
        <v>428</v>
      </c>
      <c r="H120" s="174">
        <v>981</v>
      </c>
      <c r="I120" s="172">
        <v>413</v>
      </c>
      <c r="J120" s="172">
        <v>577</v>
      </c>
      <c r="K120" s="174">
        <v>990</v>
      </c>
    </row>
    <row r="121" spans="1:11" ht="20.85" customHeight="1" x14ac:dyDescent="0.25">
      <c r="A121" s="1" t="s">
        <v>286</v>
      </c>
    </row>
    <row r="122" spans="1:11" ht="20.85" customHeight="1" x14ac:dyDescent="0.25">
      <c r="A122" s="1" t="s">
        <v>287</v>
      </c>
    </row>
    <row r="123" spans="1:11" ht="19.5" customHeight="1" x14ac:dyDescent="0.25">
      <c r="A123" s="2" t="s">
        <v>73</v>
      </c>
    </row>
  </sheetData>
  <hyperlinks>
    <hyperlink ref="A123" location="Index!A1" display="Return to Index" xr:uid="{6C10FB79-79D7-4694-A557-24495F6DA3B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BF779-8FF0-48D5-BC3B-F001B903B186}">
  <dimension ref="A1:J59"/>
  <sheetViews>
    <sheetView topLeftCell="A34" workbookViewId="0">
      <selection activeCell="A46" sqref="A46"/>
    </sheetView>
  </sheetViews>
  <sheetFormatPr defaultRowHeight="15" x14ac:dyDescent="0.25"/>
  <cols>
    <col min="1" max="1" width="32.42578125" customWidth="1"/>
    <col min="3" max="3" width="10.5703125" bestFit="1" customWidth="1"/>
    <col min="6" max="6" width="10.5703125" bestFit="1" customWidth="1"/>
    <col min="9" max="9" width="10.5703125" bestFit="1" customWidth="1"/>
    <col min="16" max="16" width="15.5703125" customWidth="1"/>
  </cols>
  <sheetData>
    <row r="1" spans="1:10" ht="27.6" customHeight="1" x14ac:dyDescent="0.25">
      <c r="A1" s="47" t="s">
        <v>288</v>
      </c>
    </row>
    <row r="2" spans="1:10" x14ac:dyDescent="0.25">
      <c r="A2" s="143"/>
      <c r="B2" s="147" t="s">
        <v>180</v>
      </c>
      <c r="C2" s="148"/>
      <c r="D2" s="149"/>
      <c r="E2" s="148" t="s">
        <v>181</v>
      </c>
      <c r="F2" s="148"/>
      <c r="G2" s="149"/>
      <c r="H2" s="148" t="s">
        <v>182</v>
      </c>
      <c r="I2" s="148"/>
      <c r="J2" s="149"/>
    </row>
    <row r="3" spans="1:10" ht="35.1" customHeight="1" x14ac:dyDescent="0.25">
      <c r="A3" s="144" t="s">
        <v>186</v>
      </c>
      <c r="B3" s="154" t="s">
        <v>282</v>
      </c>
      <c r="C3" s="154" t="s">
        <v>289</v>
      </c>
      <c r="D3" s="155" t="s">
        <v>54</v>
      </c>
      <c r="E3" s="154" t="s">
        <v>282</v>
      </c>
      <c r="F3" s="154" t="s">
        <v>289</v>
      </c>
      <c r="G3" s="155" t="s">
        <v>54</v>
      </c>
      <c r="H3" s="154" t="s">
        <v>282</v>
      </c>
      <c r="I3" s="156" t="s">
        <v>289</v>
      </c>
      <c r="J3" s="157" t="s">
        <v>54</v>
      </c>
    </row>
    <row r="4" spans="1:10" x14ac:dyDescent="0.25">
      <c r="A4" s="145" t="s">
        <v>201</v>
      </c>
      <c r="B4">
        <v>0</v>
      </c>
      <c r="C4" s="122" t="s">
        <v>290</v>
      </c>
      <c r="D4" s="123">
        <v>0</v>
      </c>
      <c r="E4">
        <v>0</v>
      </c>
      <c r="F4">
        <v>0</v>
      </c>
      <c r="G4" s="123">
        <v>0</v>
      </c>
      <c r="H4">
        <v>0</v>
      </c>
      <c r="I4">
        <v>0</v>
      </c>
      <c r="J4" s="124">
        <v>5</v>
      </c>
    </row>
    <row r="5" spans="1:10" x14ac:dyDescent="0.25">
      <c r="A5" s="145" t="s">
        <v>202</v>
      </c>
      <c r="B5" s="125">
        <v>0</v>
      </c>
      <c r="C5" s="122" t="s">
        <v>290</v>
      </c>
      <c r="D5" s="126">
        <v>0</v>
      </c>
      <c r="E5" s="125">
        <v>0</v>
      </c>
      <c r="F5" s="125">
        <v>0</v>
      </c>
      <c r="G5" s="126">
        <v>0</v>
      </c>
      <c r="H5" s="125">
        <v>0</v>
      </c>
      <c r="I5" s="125">
        <v>0</v>
      </c>
      <c r="J5" s="124">
        <v>0</v>
      </c>
    </row>
    <row r="6" spans="1:10" x14ac:dyDescent="0.25">
      <c r="A6" s="145" t="s">
        <v>203</v>
      </c>
      <c r="B6">
        <v>0</v>
      </c>
      <c r="C6" s="122" t="s">
        <v>290</v>
      </c>
      <c r="D6" s="124">
        <v>0</v>
      </c>
      <c r="E6">
        <v>0</v>
      </c>
      <c r="F6">
        <v>0</v>
      </c>
      <c r="G6" s="124">
        <v>5</v>
      </c>
      <c r="H6">
        <v>10</v>
      </c>
      <c r="I6">
        <v>5</v>
      </c>
      <c r="J6" s="124">
        <v>10</v>
      </c>
    </row>
    <row r="7" spans="1:10" x14ac:dyDescent="0.25">
      <c r="A7" s="145" t="s">
        <v>204</v>
      </c>
      <c r="B7">
        <v>0</v>
      </c>
      <c r="C7" s="122" t="s">
        <v>290</v>
      </c>
      <c r="D7" s="124">
        <v>0</v>
      </c>
      <c r="E7">
        <v>5</v>
      </c>
      <c r="F7">
        <v>0</v>
      </c>
      <c r="G7" s="124">
        <v>5</v>
      </c>
      <c r="H7">
        <v>5</v>
      </c>
      <c r="I7">
        <v>5</v>
      </c>
      <c r="J7" s="124">
        <v>10</v>
      </c>
    </row>
    <row r="8" spans="1:10" x14ac:dyDescent="0.25">
      <c r="A8" s="145" t="s">
        <v>205</v>
      </c>
      <c r="B8" s="125">
        <v>0</v>
      </c>
      <c r="C8" s="122" t="s">
        <v>290</v>
      </c>
      <c r="D8" s="126">
        <v>0</v>
      </c>
      <c r="E8">
        <v>5</v>
      </c>
      <c r="F8">
        <v>0</v>
      </c>
      <c r="G8" s="124">
        <v>5</v>
      </c>
      <c r="H8">
        <v>5</v>
      </c>
      <c r="I8">
        <v>5</v>
      </c>
      <c r="J8" s="124">
        <v>5</v>
      </c>
    </row>
    <row r="9" spans="1:10" x14ac:dyDescent="0.25">
      <c r="A9" s="145" t="s">
        <v>206</v>
      </c>
      <c r="B9">
        <v>5</v>
      </c>
      <c r="C9" s="122" t="s">
        <v>290</v>
      </c>
      <c r="D9" s="124">
        <v>5</v>
      </c>
      <c r="E9">
        <v>0</v>
      </c>
      <c r="F9">
        <v>5</v>
      </c>
      <c r="G9" s="124">
        <v>5</v>
      </c>
      <c r="H9">
        <v>0</v>
      </c>
      <c r="I9">
        <v>5</v>
      </c>
      <c r="J9" s="124">
        <v>5</v>
      </c>
    </row>
    <row r="10" spans="1:10" x14ac:dyDescent="0.25">
      <c r="A10" s="145" t="s">
        <v>207</v>
      </c>
      <c r="B10">
        <v>0</v>
      </c>
      <c r="C10" s="122" t="s">
        <v>290</v>
      </c>
      <c r="D10" s="124">
        <v>0</v>
      </c>
      <c r="E10">
        <v>0</v>
      </c>
      <c r="F10">
        <v>0</v>
      </c>
      <c r="G10" s="124">
        <v>0</v>
      </c>
      <c r="H10">
        <v>0</v>
      </c>
      <c r="I10">
        <v>0</v>
      </c>
      <c r="J10" s="124">
        <v>0</v>
      </c>
    </row>
    <row r="11" spans="1:10" x14ac:dyDescent="0.25">
      <c r="A11" s="145" t="s">
        <v>208</v>
      </c>
      <c r="B11">
        <v>0</v>
      </c>
      <c r="C11" s="122" t="s">
        <v>290</v>
      </c>
      <c r="D11" s="124">
        <v>0</v>
      </c>
      <c r="E11">
        <v>0</v>
      </c>
      <c r="F11">
        <v>0</v>
      </c>
      <c r="G11" s="124">
        <v>0</v>
      </c>
      <c r="H11">
        <v>5</v>
      </c>
      <c r="I11">
        <v>0</v>
      </c>
      <c r="J11" s="124">
        <v>5</v>
      </c>
    </row>
    <row r="12" spans="1:10" x14ac:dyDescent="0.25">
      <c r="A12" s="145" t="s">
        <v>209</v>
      </c>
      <c r="B12" s="125">
        <v>0</v>
      </c>
      <c r="C12" s="122" t="s">
        <v>290</v>
      </c>
      <c r="D12" s="126">
        <v>0</v>
      </c>
      <c r="E12">
        <v>5</v>
      </c>
      <c r="F12">
        <v>0</v>
      </c>
      <c r="G12" s="124">
        <v>5</v>
      </c>
      <c r="H12">
        <v>0</v>
      </c>
      <c r="I12">
        <v>0</v>
      </c>
      <c r="J12" s="124">
        <v>5</v>
      </c>
    </row>
    <row r="13" spans="1:10" x14ac:dyDescent="0.25">
      <c r="A13" s="145" t="s">
        <v>162</v>
      </c>
      <c r="B13">
        <v>0</v>
      </c>
      <c r="C13" s="122" t="s">
        <v>290</v>
      </c>
      <c r="D13" s="124">
        <v>0</v>
      </c>
      <c r="E13">
        <v>0</v>
      </c>
      <c r="F13">
        <v>0</v>
      </c>
      <c r="G13" s="124">
        <v>0</v>
      </c>
      <c r="H13">
        <v>0</v>
      </c>
      <c r="I13">
        <v>0</v>
      </c>
      <c r="J13" s="124">
        <v>0</v>
      </c>
    </row>
    <row r="14" spans="1:10" x14ac:dyDescent="0.25">
      <c r="A14" s="145" t="s">
        <v>210</v>
      </c>
      <c r="B14" s="125">
        <v>0</v>
      </c>
      <c r="C14" s="127" t="s">
        <v>290</v>
      </c>
      <c r="D14" s="126">
        <v>0</v>
      </c>
      <c r="E14" s="125">
        <v>0</v>
      </c>
      <c r="F14" s="125">
        <v>0</v>
      </c>
      <c r="G14" s="126">
        <v>0</v>
      </c>
      <c r="H14" s="128">
        <v>0</v>
      </c>
      <c r="I14" s="129">
        <v>0</v>
      </c>
      <c r="J14" s="130">
        <v>0</v>
      </c>
    </row>
    <row r="15" spans="1:10" x14ac:dyDescent="0.25">
      <c r="A15" s="146" t="s">
        <v>54</v>
      </c>
      <c r="B15" s="131">
        <v>10</v>
      </c>
      <c r="C15" s="127" t="s">
        <v>290</v>
      </c>
      <c r="D15" s="132">
        <v>10</v>
      </c>
      <c r="E15" s="131">
        <v>15</v>
      </c>
      <c r="F15" s="133">
        <v>10</v>
      </c>
      <c r="G15" s="132">
        <v>25</v>
      </c>
      <c r="H15" s="128">
        <v>25</v>
      </c>
      <c r="I15" s="129">
        <v>25</v>
      </c>
      <c r="J15" s="130">
        <v>50</v>
      </c>
    </row>
    <row r="16" spans="1:10" x14ac:dyDescent="0.25">
      <c r="A16" t="s">
        <v>105</v>
      </c>
    </row>
    <row r="18" spans="1:10" ht="21.6" customHeight="1" x14ac:dyDescent="0.25">
      <c r="A18" t="s">
        <v>171</v>
      </c>
    </row>
    <row r="19" spans="1:10" x14ac:dyDescent="0.25">
      <c r="A19" t="s">
        <v>172</v>
      </c>
    </row>
    <row r="20" spans="1:10" x14ac:dyDescent="0.25">
      <c r="A20" t="s">
        <v>173</v>
      </c>
    </row>
    <row r="21" spans="1:10" x14ac:dyDescent="0.25">
      <c r="A21" t="s">
        <v>291</v>
      </c>
    </row>
    <row r="22" spans="1:10" x14ac:dyDescent="0.25">
      <c r="A22" s="134" t="s">
        <v>292</v>
      </c>
    </row>
    <row r="23" spans="1:10" x14ac:dyDescent="0.25">
      <c r="A23" s="134" t="s">
        <v>293</v>
      </c>
    </row>
    <row r="24" spans="1:10" x14ac:dyDescent="0.25">
      <c r="A24" s="135" t="s">
        <v>294</v>
      </c>
    </row>
    <row r="25" spans="1:10" x14ac:dyDescent="0.25">
      <c r="A25" t="s">
        <v>295</v>
      </c>
    </row>
    <row r="26" spans="1:10" x14ac:dyDescent="0.25">
      <c r="A26" s="136" t="s">
        <v>296</v>
      </c>
    </row>
    <row r="27" spans="1:10" x14ac:dyDescent="0.25">
      <c r="A27" t="s">
        <v>297</v>
      </c>
    </row>
    <row r="28" spans="1:10" x14ac:dyDescent="0.25">
      <c r="A28" t="s">
        <v>298</v>
      </c>
    </row>
    <row r="29" spans="1:10" x14ac:dyDescent="0.25">
      <c r="A29" t="s">
        <v>299</v>
      </c>
    </row>
    <row r="31" spans="1:10" ht="26.85" customHeight="1" x14ac:dyDescent="0.25">
      <c r="A31" s="47" t="s">
        <v>300</v>
      </c>
    </row>
    <row r="32" spans="1:10" x14ac:dyDescent="0.25">
      <c r="A32" s="143"/>
      <c r="B32" s="147" t="s">
        <v>180</v>
      </c>
      <c r="C32" s="148"/>
      <c r="D32" s="149"/>
      <c r="E32" s="148" t="s">
        <v>181</v>
      </c>
      <c r="F32" s="148"/>
      <c r="G32" s="149"/>
      <c r="H32" s="148" t="s">
        <v>182</v>
      </c>
      <c r="I32" s="148"/>
      <c r="J32" s="149"/>
    </row>
    <row r="33" spans="1:10" ht="30.6" customHeight="1" x14ac:dyDescent="0.25">
      <c r="A33" s="144" t="s">
        <v>186</v>
      </c>
      <c r="B33" s="150" t="s">
        <v>301</v>
      </c>
      <c r="C33" s="150" t="s">
        <v>289</v>
      </c>
      <c r="D33" s="151" t="s">
        <v>54</v>
      </c>
      <c r="E33" s="150" t="s">
        <v>301</v>
      </c>
      <c r="F33" s="150" t="s">
        <v>289</v>
      </c>
      <c r="G33" s="151" t="s">
        <v>54</v>
      </c>
      <c r="H33" s="150" t="s">
        <v>301</v>
      </c>
      <c r="I33" s="152" t="s">
        <v>289</v>
      </c>
      <c r="J33" s="153" t="s">
        <v>54</v>
      </c>
    </row>
    <row r="34" spans="1:10" x14ac:dyDescent="0.25">
      <c r="A34" s="145" t="s">
        <v>201</v>
      </c>
      <c r="B34">
        <v>10</v>
      </c>
      <c r="C34" s="137" t="s">
        <v>290</v>
      </c>
      <c r="D34" s="123">
        <v>10</v>
      </c>
      <c r="E34" s="125">
        <v>10</v>
      </c>
      <c r="F34" s="125">
        <v>5</v>
      </c>
      <c r="G34" s="138">
        <v>20</v>
      </c>
      <c r="H34" s="125">
        <v>5</v>
      </c>
      <c r="I34" s="125">
        <v>20</v>
      </c>
      <c r="J34" s="138">
        <v>20</v>
      </c>
    </row>
    <row r="35" spans="1:10" x14ac:dyDescent="0.25">
      <c r="A35" s="145" t="s">
        <v>202</v>
      </c>
      <c r="B35">
        <v>5</v>
      </c>
      <c r="C35" s="137" t="s">
        <v>290</v>
      </c>
      <c r="D35" s="124">
        <v>5</v>
      </c>
      <c r="E35" s="125">
        <v>10</v>
      </c>
      <c r="F35" s="125">
        <v>0</v>
      </c>
      <c r="G35" s="126">
        <v>10</v>
      </c>
      <c r="H35" s="125">
        <v>0</v>
      </c>
      <c r="I35" s="125">
        <v>10</v>
      </c>
      <c r="J35" s="126">
        <v>10</v>
      </c>
    </row>
    <row r="36" spans="1:10" x14ac:dyDescent="0.25">
      <c r="A36" s="145" t="s">
        <v>203</v>
      </c>
      <c r="B36">
        <v>5</v>
      </c>
      <c r="C36" s="137" t="s">
        <v>290</v>
      </c>
      <c r="D36" s="124">
        <v>5</v>
      </c>
      <c r="E36" s="125">
        <v>5</v>
      </c>
      <c r="F36" s="125">
        <v>5</v>
      </c>
      <c r="G36" s="126">
        <v>10</v>
      </c>
      <c r="H36" s="125">
        <v>10</v>
      </c>
      <c r="I36" s="125">
        <v>10</v>
      </c>
      <c r="J36" s="126">
        <v>20</v>
      </c>
    </row>
    <row r="37" spans="1:10" x14ac:dyDescent="0.25">
      <c r="A37" s="145" t="s">
        <v>204</v>
      </c>
      <c r="B37">
        <v>10</v>
      </c>
      <c r="C37" s="137" t="s">
        <v>290</v>
      </c>
      <c r="D37" s="124">
        <v>10</v>
      </c>
      <c r="E37" s="125">
        <v>10</v>
      </c>
      <c r="F37" s="125">
        <v>10</v>
      </c>
      <c r="G37" s="126">
        <v>20</v>
      </c>
      <c r="H37" s="125">
        <v>20</v>
      </c>
      <c r="I37" s="125">
        <v>20</v>
      </c>
      <c r="J37" s="126">
        <v>35</v>
      </c>
    </row>
    <row r="38" spans="1:10" x14ac:dyDescent="0.25">
      <c r="A38" s="145" t="s">
        <v>205</v>
      </c>
      <c r="B38" s="125">
        <v>0</v>
      </c>
      <c r="C38" s="137" t="s">
        <v>290</v>
      </c>
      <c r="D38" s="126">
        <v>0</v>
      </c>
      <c r="E38" s="125">
        <v>5</v>
      </c>
      <c r="F38" s="125">
        <v>0</v>
      </c>
      <c r="G38" s="126">
        <v>5</v>
      </c>
      <c r="H38" s="125">
        <v>0</v>
      </c>
      <c r="I38" s="125">
        <v>5</v>
      </c>
      <c r="J38" s="126">
        <v>5</v>
      </c>
    </row>
    <row r="39" spans="1:10" x14ac:dyDescent="0.25">
      <c r="A39" s="145" t="s">
        <v>206</v>
      </c>
      <c r="B39">
        <v>5</v>
      </c>
      <c r="C39" s="137" t="s">
        <v>290</v>
      </c>
      <c r="D39" s="124">
        <v>5</v>
      </c>
      <c r="E39" s="125">
        <v>10</v>
      </c>
      <c r="F39" s="125">
        <v>5</v>
      </c>
      <c r="G39" s="126">
        <v>15</v>
      </c>
      <c r="H39" s="125">
        <v>5</v>
      </c>
      <c r="I39" s="125">
        <v>15</v>
      </c>
      <c r="J39" s="126">
        <v>20</v>
      </c>
    </row>
    <row r="40" spans="1:10" x14ac:dyDescent="0.25">
      <c r="A40" s="145" t="s">
        <v>207</v>
      </c>
      <c r="B40">
        <v>5</v>
      </c>
      <c r="C40" s="137" t="s">
        <v>290</v>
      </c>
      <c r="D40" s="124">
        <v>5</v>
      </c>
      <c r="E40" s="125">
        <v>5</v>
      </c>
      <c r="F40" s="125">
        <v>5</v>
      </c>
      <c r="G40" s="126">
        <v>10</v>
      </c>
      <c r="H40" s="125">
        <v>0</v>
      </c>
      <c r="I40" s="125">
        <v>5</v>
      </c>
      <c r="J40" s="126">
        <v>10</v>
      </c>
    </row>
    <row r="41" spans="1:10" x14ac:dyDescent="0.25">
      <c r="A41" s="145" t="s">
        <v>208</v>
      </c>
      <c r="B41">
        <v>5</v>
      </c>
      <c r="C41" s="137" t="s">
        <v>290</v>
      </c>
      <c r="D41" s="124">
        <v>5</v>
      </c>
      <c r="E41" s="125">
        <v>5</v>
      </c>
      <c r="F41" s="125">
        <v>5</v>
      </c>
      <c r="G41" s="126">
        <v>10</v>
      </c>
      <c r="H41" s="125">
        <v>10</v>
      </c>
      <c r="I41" s="125">
        <v>10</v>
      </c>
      <c r="J41" s="126">
        <v>20</v>
      </c>
    </row>
    <row r="42" spans="1:10" x14ac:dyDescent="0.25">
      <c r="A42" s="145" t="s">
        <v>209</v>
      </c>
      <c r="B42">
        <v>5</v>
      </c>
      <c r="C42" s="137" t="s">
        <v>290</v>
      </c>
      <c r="D42" s="124">
        <v>5</v>
      </c>
      <c r="E42" s="125">
        <v>10</v>
      </c>
      <c r="F42" s="125">
        <v>5</v>
      </c>
      <c r="G42" s="126">
        <v>15</v>
      </c>
      <c r="H42" s="125">
        <v>5</v>
      </c>
      <c r="I42" s="125">
        <v>15</v>
      </c>
      <c r="J42" s="126">
        <v>20</v>
      </c>
    </row>
    <row r="43" spans="1:10" x14ac:dyDescent="0.25">
      <c r="A43" s="145" t="s">
        <v>162</v>
      </c>
      <c r="B43">
        <v>5</v>
      </c>
      <c r="C43" s="137" t="s">
        <v>290</v>
      </c>
      <c r="D43" s="124">
        <v>5</v>
      </c>
      <c r="E43" s="125">
        <v>10</v>
      </c>
      <c r="F43" s="125">
        <v>5</v>
      </c>
      <c r="G43" s="126">
        <v>15</v>
      </c>
      <c r="H43" s="125">
        <v>0</v>
      </c>
      <c r="I43" s="125">
        <v>15</v>
      </c>
      <c r="J43" s="126">
        <v>15</v>
      </c>
    </row>
    <row r="44" spans="1:10" x14ac:dyDescent="0.25">
      <c r="A44" s="145" t="s">
        <v>210</v>
      </c>
      <c r="B44">
        <v>15</v>
      </c>
      <c r="C44" s="137" t="s">
        <v>290</v>
      </c>
      <c r="D44" s="124">
        <v>15</v>
      </c>
      <c r="E44" s="125">
        <v>10</v>
      </c>
      <c r="F44" s="125">
        <v>10</v>
      </c>
      <c r="G44" s="126">
        <v>25</v>
      </c>
      <c r="H44" s="125">
        <v>10</v>
      </c>
      <c r="I44" s="125">
        <v>20</v>
      </c>
      <c r="J44" s="126">
        <v>30</v>
      </c>
    </row>
    <row r="45" spans="1:10" x14ac:dyDescent="0.25">
      <c r="A45" s="146" t="s">
        <v>54</v>
      </c>
      <c r="B45" s="131">
        <v>70</v>
      </c>
      <c r="C45" s="139" t="s">
        <v>290</v>
      </c>
      <c r="D45" s="133">
        <v>70</v>
      </c>
      <c r="E45" s="140">
        <v>95</v>
      </c>
      <c r="F45" s="141">
        <v>60</v>
      </c>
      <c r="G45" s="142">
        <v>150</v>
      </c>
      <c r="H45" s="140">
        <v>60</v>
      </c>
      <c r="I45" s="141">
        <v>140</v>
      </c>
      <c r="J45" s="142">
        <v>200</v>
      </c>
    </row>
    <row r="46" spans="1:10" x14ac:dyDescent="0.25">
      <c r="A46" t="s">
        <v>105</v>
      </c>
    </row>
    <row r="47" spans="1:10" ht="22.35" customHeight="1" x14ac:dyDescent="0.25">
      <c r="A47" t="s">
        <v>171</v>
      </c>
    </row>
    <row r="48" spans="1:10" x14ac:dyDescent="0.25">
      <c r="A48" t="s">
        <v>172</v>
      </c>
    </row>
    <row r="49" spans="1:1" x14ac:dyDescent="0.25">
      <c r="A49" t="s">
        <v>173</v>
      </c>
    </row>
    <row r="50" spans="1:1" x14ac:dyDescent="0.25">
      <c r="A50" t="s">
        <v>291</v>
      </c>
    </row>
    <row r="51" spans="1:1" x14ac:dyDescent="0.25">
      <c r="A51" s="134" t="s">
        <v>292</v>
      </c>
    </row>
    <row r="52" spans="1:1" x14ac:dyDescent="0.25">
      <c r="A52" s="134" t="s">
        <v>293</v>
      </c>
    </row>
    <row r="53" spans="1:1" x14ac:dyDescent="0.25">
      <c r="A53" s="135" t="s">
        <v>294</v>
      </c>
    </row>
    <row r="54" spans="1:1" x14ac:dyDescent="0.25">
      <c r="A54" t="s">
        <v>302</v>
      </c>
    </row>
    <row r="55" spans="1:1" x14ac:dyDescent="0.25">
      <c r="A55" s="136" t="s">
        <v>303</v>
      </c>
    </row>
    <row r="56" spans="1:1" x14ac:dyDescent="0.25">
      <c r="A56" t="s">
        <v>297</v>
      </c>
    </row>
    <row r="57" spans="1:1" x14ac:dyDescent="0.25">
      <c r="A57" t="s">
        <v>298</v>
      </c>
    </row>
    <row r="58" spans="1:1" x14ac:dyDescent="0.25">
      <c r="A58" t="s">
        <v>299</v>
      </c>
    </row>
    <row r="59" spans="1:1" ht="25.5" customHeight="1" x14ac:dyDescent="0.25">
      <c r="A59" s="2" t="s">
        <v>73</v>
      </c>
    </row>
  </sheetData>
  <hyperlinks>
    <hyperlink ref="A24" r:id="rId1" display="HECOS" xr:uid="{C2363816-A498-49C4-8C62-6E9519DAC454}"/>
    <hyperlink ref="A53" r:id="rId2" display="HECOS" xr:uid="{3B5B0AF6-B31D-45EC-A25A-51F280AD7D8C}"/>
    <hyperlink ref="A59" location="Index!A1" display="Return to Index" xr:uid="{011C95C1-D617-4033-B651-1AA2ED2BBA8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6241-A231-48B3-BECD-3B55E42DE2F3}">
  <dimension ref="A1:E36"/>
  <sheetViews>
    <sheetView workbookViewId="0">
      <selection sqref="A1:E3"/>
    </sheetView>
  </sheetViews>
  <sheetFormatPr defaultRowHeight="15" x14ac:dyDescent="0.25"/>
  <cols>
    <col min="1" max="1" width="103.5703125" customWidth="1"/>
  </cols>
  <sheetData>
    <row r="1" spans="1:5" ht="28.35" customHeight="1" x14ac:dyDescent="0.25">
      <c r="A1" s="1" t="s">
        <v>304</v>
      </c>
    </row>
    <row r="2" spans="1:5" ht="20.100000000000001" customHeight="1" x14ac:dyDescent="0.25">
      <c r="A2" s="175" t="s">
        <v>305</v>
      </c>
      <c r="B2" s="176" t="s">
        <v>179</v>
      </c>
      <c r="C2" s="176" t="s">
        <v>180</v>
      </c>
      <c r="D2" s="176" t="s">
        <v>181</v>
      </c>
      <c r="E2" s="176" t="s">
        <v>182</v>
      </c>
    </row>
    <row r="3" spans="1:5" x14ac:dyDescent="0.25">
      <c r="A3" s="177" t="s">
        <v>306</v>
      </c>
      <c r="B3" s="177">
        <v>0</v>
      </c>
      <c r="C3" s="177">
        <v>11</v>
      </c>
      <c r="D3" s="177">
        <v>13</v>
      </c>
      <c r="E3" s="177">
        <v>18</v>
      </c>
    </row>
    <row r="4" spans="1:5" x14ac:dyDescent="0.25">
      <c r="A4" s="177" t="s">
        <v>307</v>
      </c>
      <c r="B4" s="177">
        <v>0</v>
      </c>
      <c r="C4" s="177">
        <v>13</v>
      </c>
      <c r="D4" s="177">
        <v>19</v>
      </c>
      <c r="E4" s="177">
        <v>25</v>
      </c>
    </row>
    <row r="5" spans="1:5" x14ac:dyDescent="0.25">
      <c r="A5" s="177" t="s">
        <v>99</v>
      </c>
      <c r="B5" s="177">
        <v>5</v>
      </c>
      <c r="C5" s="177">
        <v>28</v>
      </c>
      <c r="D5" s="177">
        <v>22</v>
      </c>
      <c r="E5" s="177">
        <v>8</v>
      </c>
    </row>
    <row r="6" spans="1:5" x14ac:dyDescent="0.25">
      <c r="A6" s="177" t="s">
        <v>94</v>
      </c>
      <c r="B6" s="177">
        <v>14</v>
      </c>
      <c r="C6" s="177">
        <v>15</v>
      </c>
      <c r="D6" s="177">
        <v>24</v>
      </c>
      <c r="E6" s="177">
        <v>9</v>
      </c>
    </row>
    <row r="7" spans="1:5" x14ac:dyDescent="0.25">
      <c r="A7" s="177" t="s">
        <v>243</v>
      </c>
      <c r="B7" s="177">
        <v>9</v>
      </c>
      <c r="C7" s="177">
        <v>8</v>
      </c>
      <c r="D7" s="177">
        <v>10</v>
      </c>
      <c r="E7" s="177">
        <v>5</v>
      </c>
    </row>
    <row r="8" spans="1:5" x14ac:dyDescent="0.25">
      <c r="A8" s="177" t="s">
        <v>244</v>
      </c>
      <c r="B8" s="177">
        <v>34</v>
      </c>
      <c r="C8" s="177">
        <v>48</v>
      </c>
      <c r="D8" s="177">
        <v>32</v>
      </c>
      <c r="E8" s="177">
        <v>32</v>
      </c>
    </row>
    <row r="9" spans="1:5" x14ac:dyDescent="0.25">
      <c r="A9" s="177" t="s">
        <v>245</v>
      </c>
      <c r="B9" s="177">
        <v>58</v>
      </c>
      <c r="C9" s="177">
        <v>59</v>
      </c>
      <c r="D9" s="177">
        <v>69</v>
      </c>
      <c r="E9" s="177">
        <v>61</v>
      </c>
    </row>
    <row r="10" spans="1:5" ht="30" x14ac:dyDescent="0.25">
      <c r="A10" s="178" t="s">
        <v>308</v>
      </c>
      <c r="B10" s="179">
        <v>2</v>
      </c>
      <c r="C10" s="179">
        <v>3</v>
      </c>
      <c r="D10" s="179">
        <v>3</v>
      </c>
      <c r="E10" s="179">
        <v>0</v>
      </c>
    </row>
    <row r="11" spans="1:5" ht="30" x14ac:dyDescent="0.25">
      <c r="A11" s="178" t="s">
        <v>309</v>
      </c>
      <c r="B11" s="180">
        <v>7</v>
      </c>
      <c r="C11" s="180">
        <v>11</v>
      </c>
      <c r="D11" s="180">
        <v>11</v>
      </c>
      <c r="E11" s="180">
        <v>3</v>
      </c>
    </row>
    <row r="12" spans="1:5" x14ac:dyDescent="0.25">
      <c r="A12" s="177" t="s">
        <v>310</v>
      </c>
      <c r="B12" s="177">
        <v>3</v>
      </c>
      <c r="C12" s="177">
        <v>4</v>
      </c>
      <c r="D12" s="177">
        <v>26</v>
      </c>
      <c r="E12" s="177">
        <v>21</v>
      </c>
    </row>
    <row r="13" spans="1:5" x14ac:dyDescent="0.25">
      <c r="A13" s="177" t="s">
        <v>311</v>
      </c>
      <c r="B13" s="177">
        <v>14</v>
      </c>
      <c r="C13" s="177">
        <v>6</v>
      </c>
      <c r="D13" s="177">
        <v>0</v>
      </c>
      <c r="E13" s="177">
        <v>0</v>
      </c>
    </row>
    <row r="14" spans="1:5" x14ac:dyDescent="0.25">
      <c r="A14" s="177" t="s">
        <v>249</v>
      </c>
      <c r="B14" s="177">
        <v>7</v>
      </c>
      <c r="C14" s="177">
        <v>13</v>
      </c>
      <c r="D14" s="177">
        <v>21</v>
      </c>
      <c r="E14" s="177">
        <v>19</v>
      </c>
    </row>
    <row r="15" spans="1:5" x14ac:dyDescent="0.25">
      <c r="A15" s="177" t="s">
        <v>312</v>
      </c>
      <c r="B15" s="177">
        <v>7</v>
      </c>
      <c r="C15" s="177">
        <v>6</v>
      </c>
      <c r="D15" s="177">
        <v>5</v>
      </c>
      <c r="E15" s="177">
        <v>6</v>
      </c>
    </row>
    <row r="16" spans="1:5" x14ac:dyDescent="0.25">
      <c r="A16" s="177" t="s">
        <v>313</v>
      </c>
      <c r="B16" s="177">
        <v>0</v>
      </c>
      <c r="C16" s="177">
        <v>9</v>
      </c>
      <c r="D16" s="177">
        <v>14</v>
      </c>
      <c r="E16" s="177">
        <v>5</v>
      </c>
    </row>
    <row r="17" spans="1:5" x14ac:dyDescent="0.25">
      <c r="A17" s="177" t="s">
        <v>314</v>
      </c>
      <c r="B17" s="177">
        <v>0</v>
      </c>
      <c r="C17" s="177">
        <v>0</v>
      </c>
      <c r="D17" s="177">
        <v>9</v>
      </c>
      <c r="E17" s="177">
        <v>4</v>
      </c>
    </row>
    <row r="18" spans="1:5" x14ac:dyDescent="0.25">
      <c r="A18" s="177" t="s">
        <v>251</v>
      </c>
      <c r="B18" s="177">
        <v>0</v>
      </c>
      <c r="C18" s="177">
        <v>0</v>
      </c>
      <c r="D18" s="177">
        <v>0</v>
      </c>
      <c r="E18" s="177">
        <v>17</v>
      </c>
    </row>
    <row r="19" spans="1:5" x14ac:dyDescent="0.25">
      <c r="A19" s="177" t="s">
        <v>252</v>
      </c>
      <c r="B19" s="177">
        <v>0</v>
      </c>
      <c r="C19" s="177">
        <v>0</v>
      </c>
      <c r="D19" s="177">
        <v>0</v>
      </c>
      <c r="E19" s="177">
        <v>10</v>
      </c>
    </row>
    <row r="20" spans="1:5" x14ac:dyDescent="0.25">
      <c r="A20" s="177" t="s">
        <v>315</v>
      </c>
      <c r="B20" s="177">
        <v>93</v>
      </c>
      <c r="C20" s="177">
        <v>94</v>
      </c>
      <c r="D20" s="177">
        <v>103</v>
      </c>
      <c r="E20" s="177">
        <v>60</v>
      </c>
    </row>
    <row r="21" spans="1:5" x14ac:dyDescent="0.25">
      <c r="A21" s="177" t="s">
        <v>316</v>
      </c>
      <c r="B21" s="177">
        <v>14</v>
      </c>
      <c r="C21" s="177">
        <v>13</v>
      </c>
      <c r="D21" s="177">
        <v>14</v>
      </c>
      <c r="E21" s="177">
        <v>13</v>
      </c>
    </row>
    <row r="22" spans="1:5" x14ac:dyDescent="0.25">
      <c r="A22" s="177" t="s">
        <v>317</v>
      </c>
      <c r="B22" s="177">
        <v>5</v>
      </c>
      <c r="C22" s="177">
        <v>7</v>
      </c>
      <c r="D22" s="177">
        <v>6</v>
      </c>
      <c r="E22" s="177">
        <v>3</v>
      </c>
    </row>
    <row r="23" spans="1:5" x14ac:dyDescent="0.25">
      <c r="A23" s="177" t="s">
        <v>318</v>
      </c>
      <c r="B23" s="177">
        <v>7</v>
      </c>
      <c r="C23" s="177">
        <v>3</v>
      </c>
      <c r="D23" s="177">
        <v>12</v>
      </c>
      <c r="E23" s="177">
        <v>3</v>
      </c>
    </row>
    <row r="24" spans="1:5" x14ac:dyDescent="0.25">
      <c r="A24" s="177" t="s">
        <v>319</v>
      </c>
      <c r="B24" s="177">
        <v>0</v>
      </c>
      <c r="C24" s="177">
        <v>0</v>
      </c>
      <c r="D24" s="177">
        <v>0</v>
      </c>
      <c r="E24" s="177">
        <v>8</v>
      </c>
    </row>
    <row r="25" spans="1:5" x14ac:dyDescent="0.25">
      <c r="A25" s="177" t="s">
        <v>320</v>
      </c>
      <c r="B25" s="177">
        <v>0</v>
      </c>
      <c r="C25" s="177">
        <v>20</v>
      </c>
      <c r="D25" s="177">
        <v>32</v>
      </c>
      <c r="E25" s="177">
        <v>0</v>
      </c>
    </row>
    <row r="26" spans="1:5" x14ac:dyDescent="0.25">
      <c r="A26" s="177" t="s">
        <v>321</v>
      </c>
      <c r="B26" s="177">
        <v>10</v>
      </c>
      <c r="C26" s="177">
        <v>21</v>
      </c>
      <c r="D26" s="177">
        <v>11</v>
      </c>
      <c r="E26" s="177">
        <v>0</v>
      </c>
    </row>
    <row r="27" spans="1:5" x14ac:dyDescent="0.25">
      <c r="A27" s="177" t="s">
        <v>322</v>
      </c>
      <c r="B27" s="177">
        <v>3</v>
      </c>
      <c r="C27" s="177">
        <v>5</v>
      </c>
      <c r="D27" s="177">
        <v>0</v>
      </c>
      <c r="E27" s="177">
        <v>0</v>
      </c>
    </row>
    <row r="28" spans="1:5" x14ac:dyDescent="0.25">
      <c r="A28" s="177" t="s">
        <v>323</v>
      </c>
      <c r="B28" s="177">
        <v>32</v>
      </c>
      <c r="C28" s="177">
        <v>31</v>
      </c>
      <c r="D28" s="177">
        <v>58</v>
      </c>
      <c r="E28" s="177">
        <v>54</v>
      </c>
    </row>
    <row r="29" spans="1:5" x14ac:dyDescent="0.25">
      <c r="A29" s="177" t="s">
        <v>242</v>
      </c>
      <c r="B29" s="177">
        <v>0</v>
      </c>
      <c r="C29" s="177">
        <v>13</v>
      </c>
      <c r="D29" s="177">
        <v>13</v>
      </c>
      <c r="E29" s="177">
        <v>7</v>
      </c>
    </row>
    <row r="30" spans="1:5" x14ac:dyDescent="0.25">
      <c r="A30" s="177" t="s">
        <v>324</v>
      </c>
      <c r="B30" s="177">
        <v>0</v>
      </c>
      <c r="C30" s="177">
        <v>11</v>
      </c>
      <c r="D30" s="177">
        <v>13</v>
      </c>
      <c r="E30" s="177">
        <v>13</v>
      </c>
    </row>
    <row r="31" spans="1:5" x14ac:dyDescent="0.25">
      <c r="A31" s="177" t="s">
        <v>325</v>
      </c>
      <c r="B31" s="177">
        <v>0</v>
      </c>
      <c r="C31" s="177">
        <v>0</v>
      </c>
      <c r="D31" s="177">
        <v>6</v>
      </c>
      <c r="E31" s="177">
        <v>4</v>
      </c>
    </row>
    <row r="32" spans="1:5" x14ac:dyDescent="0.25">
      <c r="A32" s="177" t="s">
        <v>326</v>
      </c>
      <c r="B32" s="177">
        <v>0</v>
      </c>
      <c r="C32" s="177">
        <v>0</v>
      </c>
      <c r="D32" s="177">
        <v>7</v>
      </c>
      <c r="E32" s="177">
        <v>5</v>
      </c>
    </row>
    <row r="33" spans="1:5" x14ac:dyDescent="0.25">
      <c r="A33" s="175" t="s">
        <v>54</v>
      </c>
      <c r="B33" s="176">
        <v>324</v>
      </c>
      <c r="C33" s="176">
        <v>452</v>
      </c>
      <c r="D33" s="176">
        <v>553</v>
      </c>
      <c r="E33" s="176">
        <v>413</v>
      </c>
    </row>
    <row r="34" spans="1:5" x14ac:dyDescent="0.25">
      <c r="A34" s="1" t="s">
        <v>286</v>
      </c>
    </row>
    <row r="35" spans="1:5" x14ac:dyDescent="0.25">
      <c r="A35" t="s">
        <v>327</v>
      </c>
    </row>
    <row r="36" spans="1:5" ht="24.75" customHeight="1" x14ac:dyDescent="0.25">
      <c r="A36" s="2" t="s">
        <v>73</v>
      </c>
    </row>
  </sheetData>
  <hyperlinks>
    <hyperlink ref="A36" location="Index!A1" display="Return to Index" xr:uid="{AC59E56F-267C-4F11-B63B-9C57CDBDBCC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4EC6-6E1B-47CB-94CE-A3A1296D9033}">
  <dimension ref="A1:E20"/>
  <sheetViews>
    <sheetView topLeftCell="A10" workbookViewId="0">
      <selection activeCell="D23" sqref="D23"/>
    </sheetView>
  </sheetViews>
  <sheetFormatPr defaultRowHeight="15" x14ac:dyDescent="0.25"/>
  <cols>
    <col min="1" max="1" width="22.42578125" customWidth="1"/>
    <col min="2" max="4" width="8.5703125" customWidth="1"/>
  </cols>
  <sheetData>
    <row r="1" spans="1:5" ht="26.1" customHeight="1" x14ac:dyDescent="0.25">
      <c r="A1" s="1" t="s">
        <v>328</v>
      </c>
    </row>
    <row r="2" spans="1:5" x14ac:dyDescent="0.25">
      <c r="A2" s="182" t="s">
        <v>329</v>
      </c>
      <c r="B2" s="183" t="s">
        <v>330</v>
      </c>
      <c r="C2" s="184" t="s">
        <v>217</v>
      </c>
      <c r="D2" s="188" t="s">
        <v>223</v>
      </c>
      <c r="E2" s="190" t="s">
        <v>54</v>
      </c>
    </row>
    <row r="3" spans="1:5" x14ac:dyDescent="0.25">
      <c r="A3" s="181" t="s">
        <v>331</v>
      </c>
      <c r="B3">
        <v>12</v>
      </c>
      <c r="C3" s="113">
        <v>62</v>
      </c>
      <c r="D3" s="191">
        <v>4</v>
      </c>
      <c r="E3" s="189">
        <v>78</v>
      </c>
    </row>
    <row r="4" spans="1:5" x14ac:dyDescent="0.25">
      <c r="A4" s="181" t="s">
        <v>332</v>
      </c>
      <c r="B4">
        <v>18</v>
      </c>
      <c r="C4" s="113">
        <v>124</v>
      </c>
      <c r="D4" s="191">
        <v>8</v>
      </c>
      <c r="E4" s="189">
        <v>150</v>
      </c>
    </row>
    <row r="5" spans="1:5" x14ac:dyDescent="0.25">
      <c r="A5" s="181" t="s">
        <v>333</v>
      </c>
      <c r="B5">
        <v>15</v>
      </c>
      <c r="C5" s="113">
        <v>129</v>
      </c>
      <c r="D5" s="191">
        <v>24</v>
      </c>
      <c r="E5" s="189">
        <v>168</v>
      </c>
    </row>
    <row r="6" spans="1:5" x14ac:dyDescent="0.25">
      <c r="A6" s="181" t="s">
        <v>334</v>
      </c>
      <c r="B6">
        <v>12</v>
      </c>
      <c r="C6" s="113">
        <v>119</v>
      </c>
      <c r="D6" s="191">
        <v>11</v>
      </c>
      <c r="E6" s="189">
        <v>142</v>
      </c>
    </row>
    <row r="7" spans="1:5" x14ac:dyDescent="0.25">
      <c r="A7" s="181" t="s">
        <v>335</v>
      </c>
      <c r="B7">
        <v>8</v>
      </c>
      <c r="C7" s="113">
        <v>60</v>
      </c>
      <c r="D7" s="191">
        <v>1</v>
      </c>
      <c r="E7" s="189">
        <v>69</v>
      </c>
    </row>
    <row r="8" spans="1:5" x14ac:dyDescent="0.25">
      <c r="A8" s="181" t="s">
        <v>71</v>
      </c>
      <c r="B8">
        <v>0</v>
      </c>
      <c r="C8" s="113">
        <v>2</v>
      </c>
      <c r="D8" s="191">
        <v>0</v>
      </c>
      <c r="E8" s="189">
        <v>2</v>
      </c>
    </row>
    <row r="9" spans="1:5" x14ac:dyDescent="0.25">
      <c r="A9" s="185" t="s">
        <v>54</v>
      </c>
      <c r="B9" s="186">
        <v>65</v>
      </c>
      <c r="C9" s="186">
        <v>496</v>
      </c>
      <c r="D9" s="187">
        <v>48</v>
      </c>
      <c r="E9" s="187">
        <v>609</v>
      </c>
    </row>
    <row r="10" spans="1:5" ht="33.6" customHeight="1" x14ac:dyDescent="0.25">
      <c r="A10" s="1" t="s">
        <v>336</v>
      </c>
      <c r="C10" s="27"/>
      <c r="D10" s="27"/>
    </row>
    <row r="11" spans="1:5" x14ac:dyDescent="0.25">
      <c r="A11" s="182" t="s">
        <v>329</v>
      </c>
      <c r="B11" s="183" t="s">
        <v>330</v>
      </c>
      <c r="C11" s="184" t="s">
        <v>217</v>
      </c>
      <c r="D11" s="188" t="s">
        <v>223</v>
      </c>
      <c r="E11" s="190" t="s">
        <v>54</v>
      </c>
    </row>
    <row r="12" spans="1:5" x14ac:dyDescent="0.25">
      <c r="A12" s="181" t="s">
        <v>331</v>
      </c>
      <c r="B12">
        <v>14</v>
      </c>
      <c r="C12" s="113">
        <v>128</v>
      </c>
      <c r="D12" s="191">
        <v>4</v>
      </c>
      <c r="E12" s="189">
        <v>146</v>
      </c>
    </row>
    <row r="13" spans="1:5" x14ac:dyDescent="0.25">
      <c r="A13" s="181" t="s">
        <v>332</v>
      </c>
      <c r="B13">
        <v>19</v>
      </c>
      <c r="C13" s="113">
        <v>232</v>
      </c>
      <c r="D13" s="191">
        <v>8</v>
      </c>
      <c r="E13" s="189">
        <v>259</v>
      </c>
    </row>
    <row r="14" spans="1:5" x14ac:dyDescent="0.25">
      <c r="A14" s="181" t="s">
        <v>333</v>
      </c>
      <c r="B14">
        <v>16</v>
      </c>
      <c r="C14" s="113">
        <v>240</v>
      </c>
      <c r="D14" s="191">
        <v>24</v>
      </c>
      <c r="E14" s="189">
        <v>280</v>
      </c>
    </row>
    <row r="15" spans="1:5" x14ac:dyDescent="0.25">
      <c r="A15" s="181" t="s">
        <v>334</v>
      </c>
      <c r="B15">
        <v>13</v>
      </c>
      <c r="C15" s="113">
        <v>247</v>
      </c>
      <c r="D15" s="191">
        <v>11</v>
      </c>
      <c r="E15" s="189">
        <v>271</v>
      </c>
    </row>
    <row r="16" spans="1:5" x14ac:dyDescent="0.25">
      <c r="A16" s="181" t="s">
        <v>335</v>
      </c>
      <c r="B16">
        <v>9</v>
      </c>
      <c r="C16" s="113">
        <v>140</v>
      </c>
      <c r="D16" s="191">
        <v>1</v>
      </c>
      <c r="E16" s="189">
        <v>150</v>
      </c>
    </row>
    <row r="17" spans="1:5" x14ac:dyDescent="0.25">
      <c r="A17" s="181" t="s">
        <v>71</v>
      </c>
      <c r="B17">
        <v>0</v>
      </c>
      <c r="C17" s="113">
        <v>5</v>
      </c>
      <c r="D17" s="191">
        <v>0</v>
      </c>
      <c r="E17" s="189">
        <v>5</v>
      </c>
    </row>
    <row r="18" spans="1:5" x14ac:dyDescent="0.25">
      <c r="A18" s="185" t="s">
        <v>54</v>
      </c>
      <c r="B18" s="186">
        <v>71</v>
      </c>
      <c r="C18" s="186">
        <v>992</v>
      </c>
      <c r="D18" s="187">
        <v>48</v>
      </c>
      <c r="E18" s="192">
        <v>1111</v>
      </c>
    </row>
    <row r="19" spans="1:5" ht="22.35" customHeight="1" x14ac:dyDescent="0.25">
      <c r="A19" t="s">
        <v>286</v>
      </c>
    </row>
    <row r="20" spans="1:5" ht="23.25" customHeight="1" x14ac:dyDescent="0.25">
      <c r="A20" s="2" t="s">
        <v>73</v>
      </c>
    </row>
  </sheetData>
  <hyperlinks>
    <hyperlink ref="A20" location="Index!A1" display="Return to Index" xr:uid="{BF8064D2-F86B-4A30-A79A-7BD975C818B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BE6C-57C1-4607-B99B-2F1309CAE5C9}">
  <dimension ref="A1:B11"/>
  <sheetViews>
    <sheetView workbookViewId="0"/>
  </sheetViews>
  <sheetFormatPr defaultRowHeight="15" x14ac:dyDescent="0.25"/>
  <cols>
    <col min="1" max="1" width="42.5703125" customWidth="1"/>
    <col min="2" max="2" width="23.42578125" bestFit="1" customWidth="1"/>
  </cols>
  <sheetData>
    <row r="1" spans="1:2" ht="22.5" customHeight="1" x14ac:dyDescent="0.25">
      <c r="A1" s="1" t="s">
        <v>337</v>
      </c>
    </row>
    <row r="2" spans="1:2" x14ac:dyDescent="0.25">
      <c r="A2" s="182" t="s">
        <v>83</v>
      </c>
      <c r="B2" s="195" t="s">
        <v>338</v>
      </c>
    </row>
    <row r="3" spans="1:2" x14ac:dyDescent="0.25">
      <c r="A3" s="181" t="s">
        <v>55</v>
      </c>
      <c r="B3" s="27" t="s">
        <v>339</v>
      </c>
    </row>
    <row r="4" spans="1:2" x14ac:dyDescent="0.25">
      <c r="A4" s="181" t="s">
        <v>59</v>
      </c>
      <c r="B4" s="27" t="s">
        <v>339</v>
      </c>
    </row>
    <row r="5" spans="1:2" x14ac:dyDescent="0.25">
      <c r="A5" s="181" t="s">
        <v>60</v>
      </c>
      <c r="B5" s="27" t="s">
        <v>339</v>
      </c>
    </row>
    <row r="6" spans="1:2" x14ac:dyDescent="0.25">
      <c r="A6" s="185" t="s">
        <v>54</v>
      </c>
      <c r="B6" s="193">
        <v>8</v>
      </c>
    </row>
    <row r="7" spans="1:2" ht="20.100000000000001" customHeight="1" x14ac:dyDescent="0.25">
      <c r="A7" t="s">
        <v>286</v>
      </c>
    </row>
    <row r="8" spans="1:2" ht="20.100000000000001" customHeight="1" x14ac:dyDescent="0.25">
      <c r="A8" s="194" t="s">
        <v>340</v>
      </c>
    </row>
    <row r="9" spans="1:2" x14ac:dyDescent="0.25">
      <c r="A9" t="s">
        <v>341</v>
      </c>
    </row>
    <row r="10" spans="1:2" x14ac:dyDescent="0.25">
      <c r="A10" s="194" t="s">
        <v>342</v>
      </c>
    </row>
    <row r="11" spans="1:2" ht="24" customHeight="1" x14ac:dyDescent="0.25">
      <c r="A11" s="2" t="s">
        <v>73</v>
      </c>
    </row>
  </sheetData>
  <hyperlinks>
    <hyperlink ref="A11" location="Index!A1" display="Return to Index" xr:uid="{33D0E0A8-9340-4956-B795-1ED8CF204DDB}"/>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E3B0-18F9-48B7-AED6-3AD39657B773}">
  <dimension ref="A1:B65"/>
  <sheetViews>
    <sheetView topLeftCell="A48" workbookViewId="0">
      <selection activeCell="D8" sqref="D8"/>
    </sheetView>
  </sheetViews>
  <sheetFormatPr defaultRowHeight="15" x14ac:dyDescent="0.25"/>
  <cols>
    <col min="1" max="1" width="24.5703125" customWidth="1"/>
  </cols>
  <sheetData>
    <row r="1" spans="1:2" ht="24.75" customHeight="1" x14ac:dyDescent="0.25">
      <c r="A1" s="1" t="s">
        <v>12</v>
      </c>
    </row>
    <row r="2" spans="1:2" ht="24" customHeight="1" x14ac:dyDescent="0.25">
      <c r="A2" s="175" t="s">
        <v>343</v>
      </c>
      <c r="B2" s="176" t="s">
        <v>282</v>
      </c>
    </row>
    <row r="3" spans="1:2" ht="24.75" customHeight="1" x14ac:dyDescent="0.25">
      <c r="A3" s="197" t="s">
        <v>344</v>
      </c>
      <c r="B3" s="198"/>
    </row>
    <row r="4" spans="1:2" x14ac:dyDescent="0.25">
      <c r="A4" s="177" t="s">
        <v>139</v>
      </c>
      <c r="B4" s="198">
        <v>697</v>
      </c>
    </row>
    <row r="5" spans="1:2" x14ac:dyDescent="0.25">
      <c r="A5" s="177" t="s">
        <v>140</v>
      </c>
      <c r="B5" s="198">
        <v>426</v>
      </c>
    </row>
    <row r="6" spans="1:2" x14ac:dyDescent="0.25">
      <c r="A6" s="177" t="s">
        <v>141</v>
      </c>
      <c r="B6" s="198">
        <v>452</v>
      </c>
    </row>
    <row r="7" spans="1:2" x14ac:dyDescent="0.25">
      <c r="A7" s="177" t="s">
        <v>54</v>
      </c>
      <c r="B7" s="198">
        <v>1575</v>
      </c>
    </row>
    <row r="8" spans="1:2" ht="24.75" customHeight="1" x14ac:dyDescent="0.25">
      <c r="A8" s="197" t="s">
        <v>176</v>
      </c>
      <c r="B8" s="198"/>
    </row>
    <row r="9" spans="1:2" x14ac:dyDescent="0.25">
      <c r="A9" s="177" t="s">
        <v>135</v>
      </c>
      <c r="B9" s="198">
        <v>502</v>
      </c>
    </row>
    <row r="10" spans="1:2" x14ac:dyDescent="0.25">
      <c r="A10" s="178" t="s">
        <v>136</v>
      </c>
      <c r="B10" s="199">
        <v>1073</v>
      </c>
    </row>
    <row r="11" spans="1:2" x14ac:dyDescent="0.25">
      <c r="A11" s="178" t="s">
        <v>54</v>
      </c>
      <c r="B11" s="200">
        <v>1575</v>
      </c>
    </row>
    <row r="12" spans="1:2" ht="25.5" customHeight="1" x14ac:dyDescent="0.25">
      <c r="A12" s="197" t="s">
        <v>134</v>
      </c>
      <c r="B12" s="198"/>
    </row>
    <row r="13" spans="1:2" x14ac:dyDescent="0.25">
      <c r="A13" s="177" t="s">
        <v>345</v>
      </c>
      <c r="B13" s="198">
        <v>627</v>
      </c>
    </row>
    <row r="14" spans="1:2" x14ac:dyDescent="0.25">
      <c r="A14" s="177" t="s">
        <v>346</v>
      </c>
      <c r="B14" s="198">
        <v>948</v>
      </c>
    </row>
    <row r="15" spans="1:2" x14ac:dyDescent="0.25">
      <c r="A15" s="177" t="s">
        <v>71</v>
      </c>
      <c r="B15" s="198">
        <v>0</v>
      </c>
    </row>
    <row r="16" spans="1:2" x14ac:dyDescent="0.25">
      <c r="A16" s="177" t="s">
        <v>54</v>
      </c>
      <c r="B16" s="198">
        <v>1575</v>
      </c>
    </row>
    <row r="17" spans="1:2" ht="24" customHeight="1" x14ac:dyDescent="0.25">
      <c r="A17" s="197" t="s">
        <v>347</v>
      </c>
      <c r="B17" s="198"/>
    </row>
    <row r="18" spans="1:2" x14ac:dyDescent="0.25">
      <c r="A18" s="177" t="s">
        <v>348</v>
      </c>
      <c r="B18" s="198">
        <v>666</v>
      </c>
    </row>
    <row r="19" spans="1:2" x14ac:dyDescent="0.25">
      <c r="A19" s="177" t="s">
        <v>349</v>
      </c>
      <c r="B19" s="198">
        <v>524</v>
      </c>
    </row>
    <row r="20" spans="1:2" x14ac:dyDescent="0.25">
      <c r="A20" s="177" t="s">
        <v>350</v>
      </c>
      <c r="B20" s="198">
        <v>49</v>
      </c>
    </row>
    <row r="21" spans="1:2" x14ac:dyDescent="0.25">
      <c r="A21" s="177" t="s">
        <v>351</v>
      </c>
      <c r="B21" s="198">
        <v>159</v>
      </c>
    </row>
    <row r="22" spans="1:2" x14ac:dyDescent="0.25">
      <c r="A22" s="177" t="s">
        <v>352</v>
      </c>
      <c r="B22" s="198">
        <v>177</v>
      </c>
    </row>
    <row r="23" spans="1:2" x14ac:dyDescent="0.25">
      <c r="A23" s="177" t="s">
        <v>54</v>
      </c>
      <c r="B23" s="198">
        <v>1575</v>
      </c>
    </row>
    <row r="24" spans="1:2" ht="28.5" customHeight="1" x14ac:dyDescent="0.25">
      <c r="A24" s="197" t="s">
        <v>235</v>
      </c>
      <c r="B24" s="198"/>
    </row>
    <row r="25" spans="1:2" x14ac:dyDescent="0.25">
      <c r="A25" s="177" t="s">
        <v>236</v>
      </c>
      <c r="B25" s="198">
        <v>1426</v>
      </c>
    </row>
    <row r="26" spans="1:2" x14ac:dyDescent="0.25">
      <c r="A26" s="177" t="s">
        <v>353</v>
      </c>
      <c r="B26" s="198">
        <v>0</v>
      </c>
    </row>
    <row r="27" spans="1:2" x14ac:dyDescent="0.25">
      <c r="A27" s="177" t="s">
        <v>354</v>
      </c>
      <c r="B27" s="198">
        <v>5</v>
      </c>
    </row>
    <row r="28" spans="1:2" x14ac:dyDescent="0.25">
      <c r="A28" s="177" t="s">
        <v>355</v>
      </c>
      <c r="B28" s="198">
        <v>0</v>
      </c>
    </row>
    <row r="29" spans="1:2" x14ac:dyDescent="0.25">
      <c r="A29" s="177" t="s">
        <v>356</v>
      </c>
      <c r="B29" s="198">
        <v>8</v>
      </c>
    </row>
    <row r="30" spans="1:2" x14ac:dyDescent="0.25">
      <c r="A30" s="177" t="s">
        <v>357</v>
      </c>
      <c r="B30" s="198">
        <v>4</v>
      </c>
    </row>
    <row r="31" spans="1:2" x14ac:dyDescent="0.25">
      <c r="A31" s="177" t="s">
        <v>358</v>
      </c>
      <c r="B31" s="198">
        <v>0</v>
      </c>
    </row>
    <row r="32" spans="1:2" x14ac:dyDescent="0.25">
      <c r="A32" s="177" t="s">
        <v>359</v>
      </c>
      <c r="B32" s="198">
        <v>4</v>
      </c>
    </row>
    <row r="33" spans="1:2" x14ac:dyDescent="0.25">
      <c r="A33" s="177" t="s">
        <v>360</v>
      </c>
      <c r="B33" s="198">
        <v>1</v>
      </c>
    </row>
    <row r="34" spans="1:2" x14ac:dyDescent="0.25">
      <c r="A34" s="177" t="s">
        <v>361</v>
      </c>
      <c r="B34" s="198">
        <v>0</v>
      </c>
    </row>
    <row r="35" spans="1:2" x14ac:dyDescent="0.25">
      <c r="A35" s="177" t="s">
        <v>362</v>
      </c>
      <c r="B35" s="198">
        <v>6</v>
      </c>
    </row>
    <row r="36" spans="1:2" x14ac:dyDescent="0.25">
      <c r="A36" s="177" t="s">
        <v>350</v>
      </c>
      <c r="B36" s="198">
        <v>12</v>
      </c>
    </row>
    <row r="37" spans="1:2" x14ac:dyDescent="0.25">
      <c r="A37" s="177" t="s">
        <v>71</v>
      </c>
      <c r="B37" s="198">
        <v>109</v>
      </c>
    </row>
    <row r="38" spans="1:2" x14ac:dyDescent="0.25">
      <c r="A38" s="177" t="s">
        <v>54</v>
      </c>
      <c r="B38" s="198">
        <v>1575</v>
      </c>
    </row>
    <row r="39" spans="1:2" ht="24" customHeight="1" x14ac:dyDescent="0.25">
      <c r="A39" s="197" t="s">
        <v>363</v>
      </c>
      <c r="B39" s="198"/>
    </row>
    <row r="40" spans="1:2" x14ac:dyDescent="0.25">
      <c r="A40" s="177" t="s">
        <v>364</v>
      </c>
      <c r="B40" s="198">
        <v>1393</v>
      </c>
    </row>
    <row r="41" spans="1:2" x14ac:dyDescent="0.25">
      <c r="A41" s="177" t="s">
        <v>365</v>
      </c>
      <c r="B41" s="198">
        <v>157</v>
      </c>
    </row>
    <row r="42" spans="1:2" x14ac:dyDescent="0.25">
      <c r="A42" s="177" t="s">
        <v>352</v>
      </c>
      <c r="B42" s="198">
        <v>25</v>
      </c>
    </row>
    <row r="43" spans="1:2" x14ac:dyDescent="0.25">
      <c r="A43" s="177" t="s">
        <v>54</v>
      </c>
      <c r="B43" s="198">
        <v>1575</v>
      </c>
    </row>
    <row r="44" spans="1:2" ht="27" customHeight="1" x14ac:dyDescent="0.25">
      <c r="A44" s="197" t="s">
        <v>366</v>
      </c>
      <c r="B44" s="198"/>
    </row>
    <row r="45" spans="1:2" x14ac:dyDescent="0.25">
      <c r="A45" s="177" t="s">
        <v>367</v>
      </c>
      <c r="B45" s="198">
        <v>1232</v>
      </c>
    </row>
    <row r="46" spans="1:2" x14ac:dyDescent="0.25">
      <c r="A46" s="177" t="s">
        <v>368</v>
      </c>
      <c r="B46" s="198">
        <v>126</v>
      </c>
    </row>
    <row r="47" spans="1:2" x14ac:dyDescent="0.25">
      <c r="A47" s="177" t="s">
        <v>369</v>
      </c>
      <c r="B47" s="198">
        <v>17</v>
      </c>
    </row>
    <row r="48" spans="1:2" x14ac:dyDescent="0.25">
      <c r="A48" s="177" t="s">
        <v>370</v>
      </c>
      <c r="B48" s="198">
        <v>1</v>
      </c>
    </row>
    <row r="49" spans="1:2" x14ac:dyDescent="0.25">
      <c r="A49" s="177" t="s">
        <v>71</v>
      </c>
      <c r="B49" s="198">
        <v>199</v>
      </c>
    </row>
    <row r="50" spans="1:2" x14ac:dyDescent="0.25">
      <c r="A50" s="177" t="s">
        <v>54</v>
      </c>
      <c r="B50" s="198">
        <v>1575</v>
      </c>
    </row>
    <row r="51" spans="1:2" ht="27" customHeight="1" x14ac:dyDescent="0.25">
      <c r="A51" s="197" t="s">
        <v>371</v>
      </c>
      <c r="B51" s="198"/>
    </row>
    <row r="52" spans="1:2" x14ac:dyDescent="0.25">
      <c r="A52" s="177" t="s">
        <v>372</v>
      </c>
      <c r="B52" s="198">
        <v>19</v>
      </c>
    </row>
    <row r="53" spans="1:2" x14ac:dyDescent="0.25">
      <c r="A53" s="177" t="s">
        <v>373</v>
      </c>
      <c r="B53" s="198">
        <v>8</v>
      </c>
    </row>
    <row r="54" spans="1:2" x14ac:dyDescent="0.25">
      <c r="A54" s="177" t="s">
        <v>374</v>
      </c>
      <c r="B54" s="198">
        <v>7</v>
      </c>
    </row>
    <row r="55" spans="1:2" x14ac:dyDescent="0.25">
      <c r="A55" s="177" t="s">
        <v>375</v>
      </c>
      <c r="B55" s="198">
        <v>1273</v>
      </c>
    </row>
    <row r="56" spans="1:2" x14ac:dyDescent="0.25">
      <c r="A56" s="177" t="s">
        <v>350</v>
      </c>
      <c r="B56" s="198">
        <v>6</v>
      </c>
    </row>
    <row r="57" spans="1:2" x14ac:dyDescent="0.25">
      <c r="A57" s="177" t="s">
        <v>376</v>
      </c>
      <c r="B57" s="198">
        <v>262</v>
      </c>
    </row>
    <row r="58" spans="1:2" ht="15.75" thickBot="1" x14ac:dyDescent="0.3">
      <c r="A58" s="196" t="s">
        <v>54</v>
      </c>
      <c r="B58" s="201">
        <v>1575</v>
      </c>
    </row>
    <row r="59" spans="1:2" ht="15.75" thickTop="1" x14ac:dyDescent="0.25">
      <c r="A59" t="s">
        <v>377</v>
      </c>
    </row>
    <row r="60" spans="1:2" x14ac:dyDescent="0.25">
      <c r="A60" t="s">
        <v>171</v>
      </c>
    </row>
    <row r="61" spans="1:2" x14ac:dyDescent="0.25">
      <c r="A61" t="s">
        <v>378</v>
      </c>
    </row>
    <row r="62" spans="1:2" x14ac:dyDescent="0.25">
      <c r="A62" t="s">
        <v>379</v>
      </c>
    </row>
    <row r="63" spans="1:2" x14ac:dyDescent="0.25">
      <c r="A63" t="s">
        <v>380</v>
      </c>
    </row>
    <row r="64" spans="1:2" x14ac:dyDescent="0.25">
      <c r="A64" t="s">
        <v>381</v>
      </c>
    </row>
    <row r="65" spans="1:1" ht="27.75" customHeight="1" x14ac:dyDescent="0.25">
      <c r="A65" s="2" t="s">
        <v>73</v>
      </c>
    </row>
  </sheetData>
  <hyperlinks>
    <hyperlink ref="A65" location="Index!A1" display="Return to Index" xr:uid="{12767401-C279-43C2-BE2E-AE86F1EF57D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C83B-5CAB-4F9F-93C2-FCB34756314D}">
  <dimension ref="A1:C65"/>
  <sheetViews>
    <sheetView topLeftCell="A56" workbookViewId="0">
      <selection activeCell="A59" sqref="A59"/>
    </sheetView>
  </sheetViews>
  <sheetFormatPr defaultRowHeight="15" x14ac:dyDescent="0.25"/>
  <cols>
    <col min="1" max="1" width="24.5703125" customWidth="1"/>
    <col min="2" max="2" width="11.5703125" style="27" customWidth="1"/>
    <col min="3" max="3" width="22.42578125" style="27" bestFit="1" customWidth="1"/>
  </cols>
  <sheetData>
    <row r="1" spans="1:3" ht="24.75" customHeight="1" x14ac:dyDescent="0.25">
      <c r="A1" s="85" t="s">
        <v>382</v>
      </c>
    </row>
    <row r="2" spans="1:3" ht="24.75" customHeight="1" x14ac:dyDescent="0.25">
      <c r="A2" s="175" t="s">
        <v>383</v>
      </c>
      <c r="B2" s="176" t="s">
        <v>384</v>
      </c>
      <c r="C2" s="176" t="s">
        <v>385</v>
      </c>
    </row>
    <row r="3" spans="1:3" ht="27.75" customHeight="1" x14ac:dyDescent="0.25">
      <c r="A3" s="197" t="s">
        <v>344</v>
      </c>
      <c r="B3" s="216"/>
      <c r="C3" s="216"/>
    </row>
    <row r="4" spans="1:3" x14ac:dyDescent="0.25">
      <c r="A4" s="177" t="s">
        <v>139</v>
      </c>
      <c r="B4" s="216">
        <v>192</v>
      </c>
      <c r="C4" s="216">
        <v>174</v>
      </c>
    </row>
    <row r="5" spans="1:3" x14ac:dyDescent="0.25">
      <c r="A5" s="177" t="s">
        <v>140</v>
      </c>
      <c r="B5" s="216">
        <v>434</v>
      </c>
      <c r="C5" s="216">
        <v>382</v>
      </c>
    </row>
    <row r="6" spans="1:3" x14ac:dyDescent="0.25">
      <c r="A6" s="177" t="s">
        <v>141</v>
      </c>
      <c r="B6" s="216">
        <v>362</v>
      </c>
      <c r="C6" s="216">
        <v>321</v>
      </c>
    </row>
    <row r="7" spans="1:3" x14ac:dyDescent="0.25">
      <c r="A7" s="177" t="s">
        <v>54</v>
      </c>
      <c r="B7" s="216">
        <v>988</v>
      </c>
      <c r="C7" s="216">
        <v>877</v>
      </c>
    </row>
    <row r="8" spans="1:3" ht="25.5" customHeight="1" x14ac:dyDescent="0.25">
      <c r="A8" s="197" t="s">
        <v>176</v>
      </c>
      <c r="B8" s="216"/>
      <c r="C8" s="216"/>
    </row>
    <row r="9" spans="1:3" x14ac:dyDescent="0.25">
      <c r="A9" s="177" t="s">
        <v>135</v>
      </c>
      <c r="B9" s="216">
        <v>324</v>
      </c>
      <c r="C9" s="216">
        <v>296</v>
      </c>
    </row>
    <row r="10" spans="1:3" x14ac:dyDescent="0.25">
      <c r="A10" s="178" t="s">
        <v>136</v>
      </c>
      <c r="B10" s="179">
        <v>664</v>
      </c>
      <c r="C10" s="179">
        <v>581</v>
      </c>
    </row>
    <row r="11" spans="1:3" x14ac:dyDescent="0.25">
      <c r="A11" s="178" t="s">
        <v>54</v>
      </c>
      <c r="B11" s="179">
        <v>988</v>
      </c>
      <c r="C11" s="179">
        <v>877</v>
      </c>
    </row>
    <row r="12" spans="1:3" ht="24.75" customHeight="1" x14ac:dyDescent="0.25">
      <c r="A12" s="197" t="s">
        <v>134</v>
      </c>
      <c r="B12" s="216"/>
      <c r="C12" s="216"/>
    </row>
    <row r="13" spans="1:3" x14ac:dyDescent="0.25">
      <c r="A13" s="177" t="s">
        <v>345</v>
      </c>
      <c r="B13" s="216">
        <v>956</v>
      </c>
      <c r="C13" s="216">
        <v>853</v>
      </c>
    </row>
    <row r="14" spans="1:3" x14ac:dyDescent="0.25">
      <c r="A14" s="177" t="s">
        <v>346</v>
      </c>
      <c r="B14" s="216">
        <v>32</v>
      </c>
      <c r="C14" s="216">
        <v>24</v>
      </c>
    </row>
    <row r="15" spans="1:3" x14ac:dyDescent="0.25">
      <c r="A15" s="177" t="s">
        <v>71</v>
      </c>
      <c r="B15" s="216">
        <v>0</v>
      </c>
      <c r="C15" s="216">
        <v>0</v>
      </c>
    </row>
    <row r="16" spans="1:3" x14ac:dyDescent="0.25">
      <c r="A16" s="177" t="s">
        <v>54</v>
      </c>
      <c r="B16" s="216">
        <v>988</v>
      </c>
      <c r="C16" s="216">
        <v>877</v>
      </c>
    </row>
    <row r="17" spans="1:3" ht="22.5" customHeight="1" x14ac:dyDescent="0.25">
      <c r="A17" s="197" t="s">
        <v>347</v>
      </c>
      <c r="B17" s="216"/>
      <c r="C17" s="216"/>
    </row>
    <row r="18" spans="1:3" x14ac:dyDescent="0.25">
      <c r="A18" s="177" t="s">
        <v>348</v>
      </c>
      <c r="B18" s="216">
        <v>425</v>
      </c>
      <c r="C18" s="216">
        <v>375</v>
      </c>
    </row>
    <row r="19" spans="1:3" x14ac:dyDescent="0.25">
      <c r="A19" s="177" t="s">
        <v>349</v>
      </c>
      <c r="B19" s="216">
        <v>343</v>
      </c>
      <c r="C19" s="216">
        <v>311</v>
      </c>
    </row>
    <row r="20" spans="1:3" x14ac:dyDescent="0.25">
      <c r="A20" s="177" t="s">
        <v>350</v>
      </c>
      <c r="B20" s="216">
        <v>30</v>
      </c>
      <c r="C20" s="216">
        <v>27</v>
      </c>
    </row>
    <row r="21" spans="1:3" x14ac:dyDescent="0.25">
      <c r="A21" s="177" t="s">
        <v>351</v>
      </c>
      <c r="B21" s="216">
        <v>106</v>
      </c>
      <c r="C21" s="216">
        <v>92</v>
      </c>
    </row>
    <row r="22" spans="1:3" x14ac:dyDescent="0.25">
      <c r="A22" s="177" t="s">
        <v>352</v>
      </c>
      <c r="B22" s="216">
        <v>84</v>
      </c>
      <c r="C22" s="216">
        <v>72</v>
      </c>
    </row>
    <row r="23" spans="1:3" x14ac:dyDescent="0.25">
      <c r="A23" s="177" t="s">
        <v>54</v>
      </c>
      <c r="B23" s="216">
        <v>988</v>
      </c>
      <c r="C23" s="216">
        <v>877</v>
      </c>
    </row>
    <row r="24" spans="1:3" ht="24" customHeight="1" x14ac:dyDescent="0.25">
      <c r="A24" s="197" t="s">
        <v>235</v>
      </c>
      <c r="B24" s="216"/>
      <c r="C24" s="216"/>
    </row>
    <row r="25" spans="1:3" x14ac:dyDescent="0.25">
      <c r="A25" s="177" t="s">
        <v>236</v>
      </c>
      <c r="B25" s="216">
        <v>922</v>
      </c>
      <c r="C25" s="216">
        <v>818</v>
      </c>
    </row>
    <row r="26" spans="1:3" x14ac:dyDescent="0.25">
      <c r="A26" s="177" t="s">
        <v>353</v>
      </c>
      <c r="B26" s="216">
        <v>0</v>
      </c>
      <c r="C26" s="216">
        <v>0</v>
      </c>
    </row>
    <row r="27" spans="1:3" x14ac:dyDescent="0.25">
      <c r="A27" s="177" t="s">
        <v>354</v>
      </c>
      <c r="B27" s="216" t="s">
        <v>339</v>
      </c>
      <c r="C27" s="216" t="s">
        <v>339</v>
      </c>
    </row>
    <row r="28" spans="1:3" x14ac:dyDescent="0.25">
      <c r="A28" s="177" t="s">
        <v>355</v>
      </c>
      <c r="B28" s="216">
        <v>0</v>
      </c>
      <c r="C28" s="216">
        <v>0</v>
      </c>
    </row>
    <row r="29" spans="1:3" x14ac:dyDescent="0.25">
      <c r="A29" s="177" t="s">
        <v>356</v>
      </c>
      <c r="B29" s="216" t="s">
        <v>339</v>
      </c>
      <c r="C29" s="216" t="s">
        <v>339</v>
      </c>
    </row>
    <row r="30" spans="1:3" x14ac:dyDescent="0.25">
      <c r="A30" s="177" t="s">
        <v>357</v>
      </c>
      <c r="B30" s="216" t="s">
        <v>339</v>
      </c>
      <c r="C30" s="216" t="s">
        <v>339</v>
      </c>
    </row>
    <row r="31" spans="1:3" x14ac:dyDescent="0.25">
      <c r="A31" s="177" t="s">
        <v>358</v>
      </c>
      <c r="B31" s="216">
        <v>0</v>
      </c>
      <c r="C31" s="216">
        <v>0</v>
      </c>
    </row>
    <row r="32" spans="1:3" x14ac:dyDescent="0.25">
      <c r="A32" s="177" t="s">
        <v>359</v>
      </c>
      <c r="B32" s="216" t="s">
        <v>339</v>
      </c>
      <c r="C32" s="216" t="s">
        <v>339</v>
      </c>
    </row>
    <row r="33" spans="1:3" x14ac:dyDescent="0.25">
      <c r="A33" s="177" t="s">
        <v>360</v>
      </c>
      <c r="B33" s="216" t="s">
        <v>339</v>
      </c>
      <c r="C33" s="216" t="s">
        <v>339</v>
      </c>
    </row>
    <row r="34" spans="1:3" x14ac:dyDescent="0.25">
      <c r="A34" s="177" t="s">
        <v>361</v>
      </c>
      <c r="B34" s="216">
        <v>0</v>
      </c>
      <c r="C34" s="216">
        <v>0</v>
      </c>
    </row>
    <row r="35" spans="1:3" x14ac:dyDescent="0.25">
      <c r="A35" s="177" t="s">
        <v>362</v>
      </c>
      <c r="B35" s="216" t="s">
        <v>339</v>
      </c>
      <c r="C35" s="216" t="s">
        <v>339</v>
      </c>
    </row>
    <row r="36" spans="1:3" x14ac:dyDescent="0.25">
      <c r="A36" s="177" t="s">
        <v>350</v>
      </c>
      <c r="B36" s="216">
        <v>5</v>
      </c>
      <c r="C36" s="216">
        <v>5</v>
      </c>
    </row>
    <row r="37" spans="1:3" x14ac:dyDescent="0.25">
      <c r="A37" s="177" t="s">
        <v>71</v>
      </c>
      <c r="B37" s="216">
        <v>49</v>
      </c>
      <c r="C37" s="216">
        <v>42</v>
      </c>
    </row>
    <row r="38" spans="1:3" x14ac:dyDescent="0.25">
      <c r="A38" s="177" t="s">
        <v>54</v>
      </c>
      <c r="B38" s="216">
        <v>988</v>
      </c>
      <c r="C38" s="216">
        <v>877</v>
      </c>
    </row>
    <row r="39" spans="1:3" ht="24.75" customHeight="1" x14ac:dyDescent="0.25">
      <c r="A39" s="197" t="s">
        <v>363</v>
      </c>
      <c r="B39" s="216"/>
      <c r="C39" s="216"/>
    </row>
    <row r="40" spans="1:3" x14ac:dyDescent="0.25">
      <c r="A40" s="177" t="s">
        <v>364</v>
      </c>
      <c r="B40" s="216">
        <v>866</v>
      </c>
      <c r="C40" s="216">
        <v>766</v>
      </c>
    </row>
    <row r="41" spans="1:3" x14ac:dyDescent="0.25">
      <c r="A41" s="177" t="s">
        <v>365</v>
      </c>
      <c r="B41" s="216">
        <v>101</v>
      </c>
      <c r="C41" s="216">
        <v>91</v>
      </c>
    </row>
    <row r="42" spans="1:3" x14ac:dyDescent="0.25">
      <c r="A42" s="177" t="s">
        <v>352</v>
      </c>
      <c r="B42" s="216">
        <v>21</v>
      </c>
      <c r="C42" s="216">
        <v>20</v>
      </c>
    </row>
    <row r="43" spans="1:3" x14ac:dyDescent="0.25">
      <c r="A43" s="177" t="s">
        <v>54</v>
      </c>
      <c r="B43" s="216">
        <v>988</v>
      </c>
      <c r="C43" s="216">
        <v>877</v>
      </c>
    </row>
    <row r="44" spans="1:3" ht="27" customHeight="1" x14ac:dyDescent="0.25">
      <c r="A44" s="197" t="s">
        <v>366</v>
      </c>
      <c r="B44" s="216"/>
      <c r="C44" s="216"/>
    </row>
    <row r="45" spans="1:3" x14ac:dyDescent="0.25">
      <c r="A45" s="177" t="s">
        <v>367</v>
      </c>
      <c r="B45" s="216">
        <v>760</v>
      </c>
      <c r="C45" s="216">
        <v>675</v>
      </c>
    </row>
    <row r="46" spans="1:3" x14ac:dyDescent="0.25">
      <c r="A46" s="177" t="s">
        <v>368</v>
      </c>
      <c r="B46" s="216">
        <v>107</v>
      </c>
      <c r="C46" s="216">
        <v>95</v>
      </c>
    </row>
    <row r="47" spans="1:3" x14ac:dyDescent="0.25">
      <c r="A47" s="177" t="s">
        <v>369</v>
      </c>
      <c r="B47" s="216" t="s">
        <v>339</v>
      </c>
      <c r="C47" s="216" t="s">
        <v>339</v>
      </c>
    </row>
    <row r="48" spans="1:3" x14ac:dyDescent="0.25">
      <c r="A48" s="177" t="s">
        <v>370</v>
      </c>
      <c r="B48" s="216" t="s">
        <v>339</v>
      </c>
      <c r="C48" s="216" t="s">
        <v>339</v>
      </c>
    </row>
    <row r="49" spans="1:3" x14ac:dyDescent="0.25">
      <c r="A49" s="177" t="s">
        <v>71</v>
      </c>
      <c r="B49" s="216">
        <v>106</v>
      </c>
      <c r="C49" s="216">
        <v>93</v>
      </c>
    </row>
    <row r="50" spans="1:3" x14ac:dyDescent="0.25">
      <c r="A50" s="177" t="s">
        <v>54</v>
      </c>
      <c r="B50" s="216">
        <v>988</v>
      </c>
      <c r="C50" s="216">
        <v>877</v>
      </c>
    </row>
    <row r="51" spans="1:3" ht="28.5" customHeight="1" x14ac:dyDescent="0.25">
      <c r="A51" s="197" t="s">
        <v>371</v>
      </c>
      <c r="B51" s="216"/>
      <c r="C51" s="216"/>
    </row>
    <row r="52" spans="1:3" x14ac:dyDescent="0.25">
      <c r="A52" s="177" t="s">
        <v>372</v>
      </c>
      <c r="B52" s="216">
        <v>10</v>
      </c>
      <c r="C52" s="216">
        <v>10</v>
      </c>
    </row>
    <row r="53" spans="1:3" x14ac:dyDescent="0.25">
      <c r="A53" s="177" t="s">
        <v>373</v>
      </c>
      <c r="B53" s="216" t="s">
        <v>339</v>
      </c>
      <c r="C53" s="216" t="s">
        <v>339</v>
      </c>
    </row>
    <row r="54" spans="1:3" x14ac:dyDescent="0.25">
      <c r="A54" s="177" t="s">
        <v>374</v>
      </c>
      <c r="B54" s="216" t="s">
        <v>339</v>
      </c>
      <c r="C54" s="216" t="s">
        <v>339</v>
      </c>
    </row>
    <row r="55" spans="1:3" x14ac:dyDescent="0.25">
      <c r="A55" s="177" t="s">
        <v>375</v>
      </c>
      <c r="B55" s="216">
        <v>725</v>
      </c>
      <c r="C55" s="216">
        <v>639</v>
      </c>
    </row>
    <row r="56" spans="1:3" x14ac:dyDescent="0.25">
      <c r="A56" s="177" t="s">
        <v>350</v>
      </c>
      <c r="B56" s="216" t="s">
        <v>339</v>
      </c>
      <c r="C56" s="216" t="s">
        <v>339</v>
      </c>
    </row>
    <row r="57" spans="1:3" x14ac:dyDescent="0.25">
      <c r="A57" s="177" t="s">
        <v>376</v>
      </c>
      <c r="B57" s="216">
        <v>242</v>
      </c>
      <c r="C57" s="216">
        <v>219</v>
      </c>
    </row>
    <row r="58" spans="1:3" ht="15.75" thickBot="1" x14ac:dyDescent="0.3">
      <c r="A58" s="196" t="s">
        <v>54</v>
      </c>
      <c r="B58" s="217">
        <v>988</v>
      </c>
      <c r="C58" s="217">
        <v>877</v>
      </c>
    </row>
    <row r="59" spans="1:3" ht="15.75" thickTop="1" x14ac:dyDescent="0.25">
      <c r="A59" t="s">
        <v>377</v>
      </c>
    </row>
    <row r="60" spans="1:3" ht="15.75" x14ac:dyDescent="0.25">
      <c r="A60" s="203" t="s">
        <v>171</v>
      </c>
    </row>
    <row r="61" spans="1:3" x14ac:dyDescent="0.25">
      <c r="A61" t="s">
        <v>386</v>
      </c>
    </row>
    <row r="62" spans="1:3" x14ac:dyDescent="0.25">
      <c r="A62" t="s">
        <v>387</v>
      </c>
    </row>
    <row r="63" spans="1:3" x14ac:dyDescent="0.25">
      <c r="A63" t="s">
        <v>388</v>
      </c>
    </row>
    <row r="64" spans="1:3" x14ac:dyDescent="0.25">
      <c r="A64" t="s">
        <v>389</v>
      </c>
    </row>
    <row r="65" spans="1:1" x14ac:dyDescent="0.25">
      <c r="A65" s="2" t="s">
        <v>73</v>
      </c>
    </row>
  </sheetData>
  <hyperlinks>
    <hyperlink ref="A65" location="Index!A1" display="Return to Index" xr:uid="{E6185C5D-5A66-4608-A6D8-7E7867BACCF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D197-7EA2-41BA-A8A9-58A64407720F}">
  <dimension ref="A1:C92"/>
  <sheetViews>
    <sheetView topLeftCell="A46" workbookViewId="0">
      <selection activeCell="A57" sqref="A57"/>
    </sheetView>
  </sheetViews>
  <sheetFormatPr defaultRowHeight="15" x14ac:dyDescent="0.25"/>
  <cols>
    <col min="1" max="1" width="24.5703125" customWidth="1"/>
    <col min="2" max="2" width="28.5703125" customWidth="1"/>
    <col min="3" max="3" width="22.42578125" bestFit="1" customWidth="1"/>
  </cols>
  <sheetData>
    <row r="1" spans="1:3" ht="24.75" customHeight="1" x14ac:dyDescent="0.25">
      <c r="A1" s="85" t="s">
        <v>14</v>
      </c>
    </row>
    <row r="2" spans="1:3" ht="24.75" customHeight="1" x14ac:dyDescent="0.25">
      <c r="A2" s="175" t="s">
        <v>390</v>
      </c>
      <c r="B2" s="205" t="s">
        <v>391</v>
      </c>
      <c r="C2" s="176" t="s">
        <v>392</v>
      </c>
    </row>
    <row r="3" spans="1:3" ht="27.75" customHeight="1" x14ac:dyDescent="0.25">
      <c r="A3" s="177" t="s">
        <v>91</v>
      </c>
      <c r="B3" s="177" t="s">
        <v>88</v>
      </c>
      <c r="C3" s="177">
        <v>0</v>
      </c>
    </row>
    <row r="4" spans="1:3" x14ac:dyDescent="0.25">
      <c r="A4" s="177"/>
      <c r="B4" s="177" t="s">
        <v>393</v>
      </c>
      <c r="C4" s="177">
        <v>13</v>
      </c>
    </row>
    <row r="5" spans="1:3" x14ac:dyDescent="0.25">
      <c r="A5" s="177"/>
      <c r="B5" s="177" t="s">
        <v>394</v>
      </c>
      <c r="C5" s="177">
        <v>17</v>
      </c>
    </row>
    <row r="6" spans="1:3" x14ac:dyDescent="0.25">
      <c r="A6" s="177"/>
      <c r="B6" s="177" t="s">
        <v>395</v>
      </c>
      <c r="C6" s="177">
        <v>8</v>
      </c>
    </row>
    <row r="7" spans="1:3" x14ac:dyDescent="0.25">
      <c r="A7" s="177"/>
      <c r="B7" s="177" t="s">
        <v>350</v>
      </c>
      <c r="C7" s="177">
        <v>6</v>
      </c>
    </row>
    <row r="8" spans="1:3" x14ac:dyDescent="0.25">
      <c r="A8" s="177"/>
      <c r="B8" s="177" t="s">
        <v>71</v>
      </c>
      <c r="C8" s="177">
        <v>2</v>
      </c>
    </row>
    <row r="9" spans="1:3" x14ac:dyDescent="0.25">
      <c r="A9" s="177"/>
      <c r="B9" s="177" t="s">
        <v>54</v>
      </c>
      <c r="C9" s="177">
        <v>46</v>
      </c>
    </row>
    <row r="10" spans="1:3" ht="25.35" customHeight="1" x14ac:dyDescent="0.25">
      <c r="A10" s="177" t="s">
        <v>228</v>
      </c>
      <c r="B10" s="177" t="s">
        <v>88</v>
      </c>
      <c r="C10" s="177">
        <v>1</v>
      </c>
    </row>
    <row r="11" spans="1:3" x14ac:dyDescent="0.25">
      <c r="A11" s="177"/>
      <c r="B11" s="177" t="s">
        <v>393</v>
      </c>
      <c r="C11" s="177">
        <v>12</v>
      </c>
    </row>
    <row r="12" spans="1:3" x14ac:dyDescent="0.25">
      <c r="A12" s="177"/>
      <c r="B12" s="177" t="s">
        <v>394</v>
      </c>
      <c r="C12" s="177">
        <v>13</v>
      </c>
    </row>
    <row r="13" spans="1:3" x14ac:dyDescent="0.25">
      <c r="A13" s="177"/>
      <c r="B13" s="177" t="s">
        <v>395</v>
      </c>
      <c r="C13" s="177">
        <v>7</v>
      </c>
    </row>
    <row r="14" spans="1:3" x14ac:dyDescent="0.25">
      <c r="A14" s="177"/>
      <c r="B14" s="177" t="s">
        <v>350</v>
      </c>
      <c r="C14" s="177">
        <v>0</v>
      </c>
    </row>
    <row r="15" spans="1:3" x14ac:dyDescent="0.25">
      <c r="A15" s="177"/>
      <c r="B15" s="177" t="s">
        <v>71</v>
      </c>
      <c r="C15" s="177">
        <v>0</v>
      </c>
    </row>
    <row r="16" spans="1:3" x14ac:dyDescent="0.25">
      <c r="A16" s="177"/>
      <c r="B16" s="177" t="s">
        <v>54</v>
      </c>
      <c r="C16" s="177">
        <v>33</v>
      </c>
    </row>
    <row r="17" spans="1:3" ht="34.35" customHeight="1" x14ac:dyDescent="0.25">
      <c r="A17" s="177" t="s">
        <v>230</v>
      </c>
      <c r="B17" s="177" t="s">
        <v>88</v>
      </c>
      <c r="C17" s="177">
        <v>0</v>
      </c>
    </row>
    <row r="18" spans="1:3" x14ac:dyDescent="0.25">
      <c r="A18" s="177"/>
      <c r="B18" s="177" t="s">
        <v>393</v>
      </c>
      <c r="C18" s="177">
        <v>24</v>
      </c>
    </row>
    <row r="19" spans="1:3" x14ac:dyDescent="0.25">
      <c r="A19" s="177"/>
      <c r="B19" s="177" t="s">
        <v>394</v>
      </c>
      <c r="C19" s="177">
        <v>7</v>
      </c>
    </row>
    <row r="20" spans="1:3" x14ac:dyDescent="0.25">
      <c r="A20" s="177"/>
      <c r="B20" s="177" t="s">
        <v>395</v>
      </c>
      <c r="C20" s="177">
        <v>23</v>
      </c>
    </row>
    <row r="21" spans="1:3" x14ac:dyDescent="0.25">
      <c r="A21" s="177"/>
      <c r="B21" s="177" t="s">
        <v>350</v>
      </c>
      <c r="C21" s="177">
        <v>3</v>
      </c>
    </row>
    <row r="22" spans="1:3" x14ac:dyDescent="0.25">
      <c r="A22" s="177"/>
      <c r="B22" s="177" t="s">
        <v>71</v>
      </c>
      <c r="C22" s="177">
        <v>0</v>
      </c>
    </row>
    <row r="23" spans="1:3" x14ac:dyDescent="0.25">
      <c r="A23" s="177"/>
      <c r="B23" s="177" t="s">
        <v>54</v>
      </c>
      <c r="C23" s="177">
        <v>57</v>
      </c>
    </row>
    <row r="24" spans="1:3" ht="30" customHeight="1" x14ac:dyDescent="0.25">
      <c r="A24" s="177" t="s">
        <v>229</v>
      </c>
      <c r="B24" s="177" t="s">
        <v>88</v>
      </c>
      <c r="C24" s="177">
        <v>5</v>
      </c>
    </row>
    <row r="25" spans="1:3" x14ac:dyDescent="0.25">
      <c r="A25" s="177"/>
      <c r="B25" s="177" t="s">
        <v>393</v>
      </c>
      <c r="C25" s="177">
        <v>22</v>
      </c>
    </row>
    <row r="26" spans="1:3" x14ac:dyDescent="0.25">
      <c r="A26" s="177"/>
      <c r="B26" s="177" t="s">
        <v>394</v>
      </c>
      <c r="C26" s="177">
        <v>40</v>
      </c>
    </row>
    <row r="27" spans="1:3" x14ac:dyDescent="0.25">
      <c r="A27" s="177"/>
      <c r="B27" s="177" t="s">
        <v>395</v>
      </c>
      <c r="C27" s="177">
        <v>20</v>
      </c>
    </row>
    <row r="28" spans="1:3" x14ac:dyDescent="0.25">
      <c r="A28" s="177"/>
      <c r="B28" s="177" t="s">
        <v>350</v>
      </c>
      <c r="C28" s="177">
        <v>1</v>
      </c>
    </row>
    <row r="29" spans="1:3" x14ac:dyDescent="0.25">
      <c r="A29" s="177"/>
      <c r="B29" s="177" t="s">
        <v>71</v>
      </c>
      <c r="C29" s="177">
        <v>3</v>
      </c>
    </row>
    <row r="30" spans="1:3" x14ac:dyDescent="0.25">
      <c r="A30" s="177"/>
      <c r="B30" s="177" t="s">
        <v>54</v>
      </c>
      <c r="C30" s="177">
        <v>91</v>
      </c>
    </row>
    <row r="31" spans="1:3" ht="27.6" customHeight="1" x14ac:dyDescent="0.25">
      <c r="A31" s="177" t="s">
        <v>96</v>
      </c>
      <c r="B31" s="177" t="s">
        <v>88</v>
      </c>
      <c r="C31" s="177">
        <v>0</v>
      </c>
    </row>
    <row r="32" spans="1:3" x14ac:dyDescent="0.25">
      <c r="A32" s="177"/>
      <c r="B32" s="177" t="s">
        <v>393</v>
      </c>
      <c r="C32" s="177">
        <v>7</v>
      </c>
    </row>
    <row r="33" spans="1:3" x14ac:dyDescent="0.25">
      <c r="A33" s="177"/>
      <c r="B33" s="177" t="s">
        <v>394</v>
      </c>
      <c r="C33" s="177">
        <v>8</v>
      </c>
    </row>
    <row r="34" spans="1:3" x14ac:dyDescent="0.25">
      <c r="A34" s="177"/>
      <c r="B34" s="177" t="s">
        <v>395</v>
      </c>
      <c r="C34" s="177">
        <v>6</v>
      </c>
    </row>
    <row r="35" spans="1:3" x14ac:dyDescent="0.25">
      <c r="A35" s="177"/>
      <c r="B35" s="177" t="s">
        <v>350</v>
      </c>
      <c r="C35" s="177">
        <v>1</v>
      </c>
    </row>
    <row r="36" spans="1:3" x14ac:dyDescent="0.25">
      <c r="A36" s="177"/>
      <c r="B36" s="177" t="s">
        <v>71</v>
      </c>
      <c r="C36" s="177">
        <v>0</v>
      </c>
    </row>
    <row r="37" spans="1:3" x14ac:dyDescent="0.25">
      <c r="A37" s="177"/>
      <c r="B37" s="177" t="s">
        <v>54</v>
      </c>
      <c r="C37" s="177">
        <v>22</v>
      </c>
    </row>
    <row r="38" spans="1:3" ht="27.6" customHeight="1" x14ac:dyDescent="0.25">
      <c r="A38" s="177" t="s">
        <v>93</v>
      </c>
      <c r="B38" s="177" t="s">
        <v>88</v>
      </c>
      <c r="C38" s="177">
        <v>7</v>
      </c>
    </row>
    <row r="39" spans="1:3" x14ac:dyDescent="0.25">
      <c r="A39" s="177"/>
      <c r="B39" s="177" t="s">
        <v>393</v>
      </c>
      <c r="C39" s="177">
        <v>30</v>
      </c>
    </row>
    <row r="40" spans="1:3" x14ac:dyDescent="0.25">
      <c r="A40" s="177"/>
      <c r="B40" s="177" t="s">
        <v>394</v>
      </c>
      <c r="C40" s="177">
        <v>21</v>
      </c>
    </row>
    <row r="41" spans="1:3" x14ac:dyDescent="0.25">
      <c r="A41" s="177"/>
      <c r="B41" s="177" t="s">
        <v>395</v>
      </c>
      <c r="C41" s="177">
        <v>9</v>
      </c>
    </row>
    <row r="42" spans="1:3" x14ac:dyDescent="0.25">
      <c r="A42" s="177"/>
      <c r="B42" s="177" t="s">
        <v>350</v>
      </c>
      <c r="C42" s="177">
        <v>5</v>
      </c>
    </row>
    <row r="43" spans="1:3" x14ac:dyDescent="0.25">
      <c r="A43" s="177"/>
      <c r="B43" s="177" t="s">
        <v>71</v>
      </c>
      <c r="C43" s="177">
        <v>7</v>
      </c>
    </row>
    <row r="44" spans="1:3" x14ac:dyDescent="0.25">
      <c r="A44" s="177"/>
      <c r="B44" s="177" t="s">
        <v>54</v>
      </c>
      <c r="C44" s="177">
        <v>79</v>
      </c>
    </row>
    <row r="45" spans="1:3" ht="24.6" customHeight="1" x14ac:dyDescent="0.25">
      <c r="A45" s="177" t="s">
        <v>396</v>
      </c>
      <c r="B45" s="177" t="s">
        <v>88</v>
      </c>
      <c r="C45" s="177">
        <f>SUM(C3,C10,C17,C24,C31, C38)</f>
        <v>13</v>
      </c>
    </row>
    <row r="46" spans="1:3" x14ac:dyDescent="0.25">
      <c r="A46" s="177"/>
      <c r="B46" s="177" t="s">
        <v>393</v>
      </c>
      <c r="C46" s="177">
        <f t="shared" ref="C46:C51" si="0">SUM(C4,C11,C18,C25,C32, C39)</f>
        <v>108</v>
      </c>
    </row>
    <row r="47" spans="1:3" x14ac:dyDescent="0.25">
      <c r="A47" s="177"/>
      <c r="B47" s="177" t="s">
        <v>394</v>
      </c>
      <c r="C47" s="177">
        <f t="shared" si="0"/>
        <v>106</v>
      </c>
    </row>
    <row r="48" spans="1:3" x14ac:dyDescent="0.25">
      <c r="A48" s="177"/>
      <c r="B48" s="177" t="s">
        <v>395</v>
      </c>
      <c r="C48" s="177">
        <f t="shared" si="0"/>
        <v>73</v>
      </c>
    </row>
    <row r="49" spans="1:3" x14ac:dyDescent="0.25">
      <c r="A49" s="177"/>
      <c r="B49" s="177" t="s">
        <v>350</v>
      </c>
      <c r="C49" s="177">
        <f t="shared" si="0"/>
        <v>16</v>
      </c>
    </row>
    <row r="50" spans="1:3" x14ac:dyDescent="0.25">
      <c r="A50" s="177"/>
      <c r="B50" s="177" t="s">
        <v>71</v>
      </c>
      <c r="C50" s="177">
        <f t="shared" si="0"/>
        <v>12</v>
      </c>
    </row>
    <row r="51" spans="1:3" ht="15.75" thickBot="1" x14ac:dyDescent="0.3">
      <c r="A51" s="196" t="s">
        <v>54</v>
      </c>
      <c r="B51" s="196" t="s">
        <v>54</v>
      </c>
      <c r="C51" s="196">
        <f t="shared" si="0"/>
        <v>328</v>
      </c>
    </row>
    <row r="52" spans="1:3" ht="15.75" thickTop="1" x14ac:dyDescent="0.25">
      <c r="A52" t="s">
        <v>397</v>
      </c>
    </row>
    <row r="53" spans="1:3" ht="15.75" x14ac:dyDescent="0.25">
      <c r="A53" s="203" t="s">
        <v>171</v>
      </c>
    </row>
    <row r="54" spans="1:3" x14ac:dyDescent="0.25">
      <c r="A54" t="s">
        <v>398</v>
      </c>
    </row>
    <row r="55" spans="1:3" x14ac:dyDescent="0.25">
      <c r="A55" t="s">
        <v>399</v>
      </c>
    </row>
    <row r="56" spans="1:3" x14ac:dyDescent="0.25">
      <c r="A56" t="s">
        <v>400</v>
      </c>
    </row>
    <row r="57" spans="1:3" ht="25.5" customHeight="1" x14ac:dyDescent="0.25">
      <c r="A57" s="2" t="s">
        <v>73</v>
      </c>
    </row>
    <row r="59" spans="1:3" ht="15.75" x14ac:dyDescent="0.25">
      <c r="A59" s="208" t="s">
        <v>401</v>
      </c>
    </row>
    <row r="60" spans="1:3" x14ac:dyDescent="0.25">
      <c r="A60" s="211" t="s">
        <v>402</v>
      </c>
    </row>
    <row r="61" spans="1:3" x14ac:dyDescent="0.25">
      <c r="A61" s="211" t="s">
        <v>403</v>
      </c>
    </row>
    <row r="62" spans="1:3" x14ac:dyDescent="0.25">
      <c r="A62" s="211" t="s">
        <v>404</v>
      </c>
    </row>
    <row r="63" spans="1:3" ht="15.75" x14ac:dyDescent="0.25">
      <c r="A63" s="207" t="s">
        <v>405</v>
      </c>
    </row>
    <row r="64" spans="1:3" x14ac:dyDescent="0.25">
      <c r="A64" s="212" t="s">
        <v>406</v>
      </c>
    </row>
    <row r="65" spans="1:1" x14ac:dyDescent="0.25">
      <c r="A65" s="212" t="s">
        <v>407</v>
      </c>
    </row>
    <row r="66" spans="1:1" x14ac:dyDescent="0.25">
      <c r="A66" s="212" t="s">
        <v>408</v>
      </c>
    </row>
    <row r="67" spans="1:1" x14ac:dyDescent="0.25">
      <c r="A67" s="212" t="s">
        <v>409</v>
      </c>
    </row>
    <row r="68" spans="1:1" ht="15.75" x14ac:dyDescent="0.25">
      <c r="A68" s="206" t="s">
        <v>410</v>
      </c>
    </row>
    <row r="69" spans="1:1" x14ac:dyDescent="0.25">
      <c r="A69" s="212" t="s">
        <v>411</v>
      </c>
    </row>
    <row r="70" spans="1:1" x14ac:dyDescent="0.25">
      <c r="A70" s="212" t="s">
        <v>412</v>
      </c>
    </row>
    <row r="71" spans="1:1" x14ac:dyDescent="0.25">
      <c r="A71" s="212" t="s">
        <v>413</v>
      </c>
    </row>
    <row r="72" spans="1:1" x14ac:dyDescent="0.25">
      <c r="A72" s="212" t="s">
        <v>414</v>
      </c>
    </row>
    <row r="73" spans="1:1" x14ac:dyDescent="0.25">
      <c r="A73" s="212" t="s">
        <v>415</v>
      </c>
    </row>
    <row r="74" spans="1:1" x14ac:dyDescent="0.25">
      <c r="A74" s="212" t="s">
        <v>416</v>
      </c>
    </row>
    <row r="75" spans="1:1" x14ac:dyDescent="0.25">
      <c r="A75" s="212" t="s">
        <v>417</v>
      </c>
    </row>
    <row r="76" spans="1:1" x14ac:dyDescent="0.25">
      <c r="A76" s="212" t="s">
        <v>418</v>
      </c>
    </row>
    <row r="77" spans="1:1" x14ac:dyDescent="0.25">
      <c r="A77" s="212" t="s">
        <v>419</v>
      </c>
    </row>
    <row r="78" spans="1:1" x14ac:dyDescent="0.25">
      <c r="A78" s="212" t="s">
        <v>420</v>
      </c>
    </row>
    <row r="79" spans="1:1" x14ac:dyDescent="0.25">
      <c r="A79" s="212" t="s">
        <v>421</v>
      </c>
    </row>
    <row r="80" spans="1:1" x14ac:dyDescent="0.25">
      <c r="A80" s="212" t="s">
        <v>422</v>
      </c>
    </row>
    <row r="81" spans="1:1" ht="15.75" x14ac:dyDescent="0.25">
      <c r="A81" s="209" t="s">
        <v>423</v>
      </c>
    </row>
    <row r="82" spans="1:1" x14ac:dyDescent="0.25">
      <c r="A82" s="212" t="s">
        <v>424</v>
      </c>
    </row>
    <row r="83" spans="1:1" x14ac:dyDescent="0.25">
      <c r="A83" s="212" t="s">
        <v>425</v>
      </c>
    </row>
    <row r="84" spans="1:1" x14ac:dyDescent="0.25">
      <c r="A84" s="212" t="s">
        <v>426</v>
      </c>
    </row>
    <row r="85" spans="1:1" x14ac:dyDescent="0.25">
      <c r="A85" s="212" t="s">
        <v>427</v>
      </c>
    </row>
    <row r="86" spans="1:1" x14ac:dyDescent="0.25">
      <c r="A86" s="212" t="s">
        <v>428</v>
      </c>
    </row>
    <row r="87" spans="1:1" x14ac:dyDescent="0.25">
      <c r="A87" s="212" t="s">
        <v>429</v>
      </c>
    </row>
    <row r="88" spans="1:1" x14ac:dyDescent="0.25">
      <c r="A88" s="212" t="s">
        <v>430</v>
      </c>
    </row>
    <row r="89" spans="1:1" x14ac:dyDescent="0.25">
      <c r="A89" s="212" t="s">
        <v>431</v>
      </c>
    </row>
    <row r="90" spans="1:1" ht="15.75" x14ac:dyDescent="0.25">
      <c r="A90" s="209" t="s">
        <v>432</v>
      </c>
    </row>
    <row r="91" spans="1:1" x14ac:dyDescent="0.25">
      <c r="A91" s="213" t="s">
        <v>433</v>
      </c>
    </row>
    <row r="92" spans="1:1" ht="15.75" x14ac:dyDescent="0.25">
      <c r="A92" s="210" t="s">
        <v>434</v>
      </c>
    </row>
  </sheetData>
  <hyperlinks>
    <hyperlink ref="A57" location="Index!A1" display="Return to Index" xr:uid="{B9866844-0BDE-49A1-A1AF-69878392A47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A9" sqref="A9"/>
    </sheetView>
  </sheetViews>
  <sheetFormatPr defaultRowHeight="15" x14ac:dyDescent="0.25"/>
  <cols>
    <col min="1" max="1" width="66.5703125" customWidth="1"/>
    <col min="2" max="2" width="9.5703125" customWidth="1"/>
  </cols>
  <sheetData>
    <row r="1" spans="1:2" ht="27" customHeight="1" x14ac:dyDescent="0.25">
      <c r="A1" s="1" t="s">
        <v>74</v>
      </c>
    </row>
    <row r="2" spans="1:2" ht="31.5" customHeight="1" x14ac:dyDescent="0.25">
      <c r="A2" s="11" t="s">
        <v>75</v>
      </c>
      <c r="B2" s="15" t="s">
        <v>76</v>
      </c>
    </row>
    <row r="3" spans="1:2" ht="30" x14ac:dyDescent="0.25">
      <c r="A3" s="10" t="s">
        <v>77</v>
      </c>
      <c r="B3">
        <v>26</v>
      </c>
    </row>
    <row r="4" spans="1:2" ht="30" x14ac:dyDescent="0.25">
      <c r="A4" s="10" t="s">
        <v>78</v>
      </c>
      <c r="B4">
        <v>57</v>
      </c>
    </row>
    <row r="5" spans="1:2" ht="30" x14ac:dyDescent="0.25">
      <c r="A5" s="10" t="s">
        <v>79</v>
      </c>
      <c r="B5">
        <v>23</v>
      </c>
    </row>
    <row r="6" spans="1:2" x14ac:dyDescent="0.25">
      <c r="A6" s="1" t="s">
        <v>80</v>
      </c>
      <c r="B6" s="1">
        <v>106</v>
      </c>
    </row>
    <row r="8" spans="1:2" x14ac:dyDescent="0.25">
      <c r="A8" t="s">
        <v>81</v>
      </c>
    </row>
    <row r="9" spans="1:2" x14ac:dyDescent="0.25">
      <c r="A9" s="2" t="s">
        <v>73</v>
      </c>
    </row>
  </sheetData>
  <hyperlinks>
    <hyperlink ref="A9" location="Index!A1" display="Return to Index" xr:uid="{32C8D448-4910-4FE2-A759-0EE2B3C6BB59}"/>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5DB1-54B8-4A80-984C-43E736DA8524}">
  <dimension ref="A1:D50"/>
  <sheetViews>
    <sheetView topLeftCell="A15" workbookViewId="0">
      <selection activeCell="A43" sqref="A43"/>
    </sheetView>
  </sheetViews>
  <sheetFormatPr defaultRowHeight="15" x14ac:dyDescent="0.25"/>
  <cols>
    <col min="1" max="1" width="24.5703125" customWidth="1"/>
    <col min="2" max="2" width="25.42578125" bestFit="1" customWidth="1"/>
    <col min="3" max="3" width="18.42578125" customWidth="1"/>
    <col min="4" max="4" width="18.5703125" customWidth="1"/>
  </cols>
  <sheetData>
    <row r="1" spans="1:3" ht="30.75" customHeight="1" x14ac:dyDescent="0.25">
      <c r="A1" s="1" t="s">
        <v>15</v>
      </c>
    </row>
    <row r="2" spans="1:3" ht="26.85" customHeight="1" x14ac:dyDescent="0.25">
      <c r="A2" s="85" t="s">
        <v>435</v>
      </c>
    </row>
    <row r="3" spans="1:3" x14ac:dyDescent="0.25">
      <c r="A3" s="175" t="s">
        <v>436</v>
      </c>
      <c r="B3" s="205" t="s">
        <v>391</v>
      </c>
      <c r="C3" s="176" t="s">
        <v>392</v>
      </c>
    </row>
    <row r="4" spans="1:3" x14ac:dyDescent="0.25">
      <c r="A4" s="214" t="s">
        <v>437</v>
      </c>
      <c r="B4" s="214" t="s">
        <v>88</v>
      </c>
      <c r="C4" s="214">
        <v>0</v>
      </c>
    </row>
    <row r="5" spans="1:3" x14ac:dyDescent="0.25">
      <c r="A5" s="177"/>
      <c r="B5" s="177" t="s">
        <v>393</v>
      </c>
      <c r="C5" s="177">
        <v>19</v>
      </c>
    </row>
    <row r="6" spans="1:3" x14ac:dyDescent="0.25">
      <c r="A6" s="177"/>
      <c r="B6" s="177" t="s">
        <v>394</v>
      </c>
      <c r="C6" s="177">
        <v>22</v>
      </c>
    </row>
    <row r="7" spans="1:3" x14ac:dyDescent="0.25">
      <c r="A7" s="177"/>
      <c r="B7" s="177" t="s">
        <v>395</v>
      </c>
      <c r="C7" s="177">
        <v>7</v>
      </c>
    </row>
    <row r="8" spans="1:3" x14ac:dyDescent="0.25">
      <c r="A8" s="177"/>
      <c r="B8" s="177" t="s">
        <v>350</v>
      </c>
      <c r="C8" s="177">
        <v>3</v>
      </c>
    </row>
    <row r="9" spans="1:3" x14ac:dyDescent="0.25">
      <c r="A9" s="177"/>
      <c r="B9" s="177" t="s">
        <v>71</v>
      </c>
      <c r="C9" s="177">
        <v>2</v>
      </c>
    </row>
    <row r="10" spans="1:3" x14ac:dyDescent="0.25">
      <c r="A10" s="177"/>
      <c r="B10" s="197" t="s">
        <v>54</v>
      </c>
      <c r="C10" s="197">
        <v>53</v>
      </c>
    </row>
    <row r="11" spans="1:3" ht="30" customHeight="1" x14ac:dyDescent="0.25">
      <c r="A11" s="177" t="s">
        <v>438</v>
      </c>
      <c r="B11" s="177" t="s">
        <v>88</v>
      </c>
      <c r="C11" s="177">
        <v>2</v>
      </c>
    </row>
    <row r="12" spans="1:3" x14ac:dyDescent="0.25">
      <c r="A12" s="177"/>
      <c r="B12" s="177" t="s">
        <v>393</v>
      </c>
      <c r="C12" s="177">
        <v>37</v>
      </c>
    </row>
    <row r="13" spans="1:3" x14ac:dyDescent="0.25">
      <c r="A13" s="177"/>
      <c r="B13" s="177" t="s">
        <v>394</v>
      </c>
      <c r="C13" s="177">
        <v>39</v>
      </c>
    </row>
    <row r="14" spans="1:3" x14ac:dyDescent="0.25">
      <c r="A14" s="177"/>
      <c r="B14" s="177" t="s">
        <v>395</v>
      </c>
      <c r="C14" s="177">
        <v>22</v>
      </c>
    </row>
    <row r="15" spans="1:3" x14ac:dyDescent="0.25">
      <c r="A15" s="177"/>
      <c r="B15" s="177" t="s">
        <v>350</v>
      </c>
      <c r="C15" s="177">
        <v>8</v>
      </c>
    </row>
    <row r="16" spans="1:3" x14ac:dyDescent="0.25">
      <c r="A16" s="177"/>
      <c r="B16" s="177" t="s">
        <v>71</v>
      </c>
      <c r="C16" s="177">
        <v>6</v>
      </c>
    </row>
    <row r="17" spans="1:3" x14ac:dyDescent="0.25">
      <c r="A17" s="177"/>
      <c r="B17" s="197" t="s">
        <v>54</v>
      </c>
      <c r="C17" s="197">
        <v>114</v>
      </c>
    </row>
    <row r="18" spans="1:3" ht="33" customHeight="1" x14ac:dyDescent="0.25">
      <c r="A18" s="177" t="s">
        <v>439</v>
      </c>
      <c r="B18" s="177" t="s">
        <v>88</v>
      </c>
      <c r="C18" s="177">
        <v>2</v>
      </c>
    </row>
    <row r="19" spans="1:3" x14ac:dyDescent="0.25">
      <c r="A19" s="177"/>
      <c r="B19" s="177" t="s">
        <v>393</v>
      </c>
      <c r="C19" s="177">
        <v>56</v>
      </c>
    </row>
    <row r="20" spans="1:3" x14ac:dyDescent="0.25">
      <c r="A20" s="177"/>
      <c r="B20" s="177" t="s">
        <v>394</v>
      </c>
      <c r="C20" s="177">
        <v>53</v>
      </c>
    </row>
    <row r="21" spans="1:3" x14ac:dyDescent="0.25">
      <c r="A21" s="177"/>
      <c r="B21" s="177" t="s">
        <v>395</v>
      </c>
      <c r="C21" s="177">
        <v>35</v>
      </c>
    </row>
    <row r="22" spans="1:3" x14ac:dyDescent="0.25">
      <c r="A22" s="177"/>
      <c r="B22" s="177" t="s">
        <v>350</v>
      </c>
      <c r="C22" s="177">
        <v>9</v>
      </c>
    </row>
    <row r="23" spans="1:3" ht="15.75" thickBot="1" x14ac:dyDescent="0.3">
      <c r="A23" s="196"/>
      <c r="B23" s="196" t="s">
        <v>71</v>
      </c>
      <c r="C23" s="196">
        <v>7</v>
      </c>
    </row>
    <row r="24" spans="1:3" ht="15.75" thickTop="1" x14ac:dyDescent="0.25"/>
    <row r="25" spans="1:3" ht="37.5" customHeight="1" x14ac:dyDescent="0.25">
      <c r="A25" s="1" t="s">
        <v>440</v>
      </c>
    </row>
    <row r="26" spans="1:3" x14ac:dyDescent="0.25">
      <c r="A26" s="205" t="s">
        <v>391</v>
      </c>
      <c r="B26" s="176" t="s">
        <v>441</v>
      </c>
      <c r="C26" s="176" t="s">
        <v>442</v>
      </c>
    </row>
    <row r="27" spans="1:3" x14ac:dyDescent="0.25">
      <c r="A27" s="214" t="s">
        <v>88</v>
      </c>
      <c r="B27" s="214">
        <v>2</v>
      </c>
      <c r="C27" s="214">
        <v>11</v>
      </c>
    </row>
    <row r="28" spans="1:3" x14ac:dyDescent="0.25">
      <c r="A28" s="177" t="s">
        <v>393</v>
      </c>
      <c r="B28" s="177">
        <v>37</v>
      </c>
      <c r="C28" s="177">
        <v>71</v>
      </c>
    </row>
    <row r="29" spans="1:3" x14ac:dyDescent="0.25">
      <c r="A29" s="177" t="s">
        <v>394</v>
      </c>
      <c r="B29" s="177">
        <v>35</v>
      </c>
      <c r="C29" s="177">
        <v>71</v>
      </c>
    </row>
    <row r="30" spans="1:3" x14ac:dyDescent="0.25">
      <c r="A30" s="177" t="s">
        <v>395</v>
      </c>
      <c r="B30" s="177">
        <v>27</v>
      </c>
      <c r="C30" s="177">
        <v>46</v>
      </c>
    </row>
    <row r="31" spans="1:3" x14ac:dyDescent="0.25">
      <c r="A31" s="177" t="s">
        <v>350</v>
      </c>
      <c r="B31" s="177">
        <v>5</v>
      </c>
      <c r="C31" s="177">
        <v>11</v>
      </c>
    </row>
    <row r="32" spans="1:3" x14ac:dyDescent="0.25">
      <c r="A32" s="177" t="s">
        <v>71</v>
      </c>
      <c r="B32" s="177">
        <v>3</v>
      </c>
      <c r="C32" s="177">
        <v>9</v>
      </c>
    </row>
    <row r="33" spans="1:4" ht="15.75" thickBot="1" x14ac:dyDescent="0.3">
      <c r="A33" s="215" t="s">
        <v>54</v>
      </c>
      <c r="B33" s="215">
        <v>109</v>
      </c>
      <c r="C33" s="215">
        <v>219</v>
      </c>
    </row>
    <row r="34" spans="1:4" ht="40.5" customHeight="1" thickTop="1" x14ac:dyDescent="0.25">
      <c r="A34" s="1" t="s">
        <v>443</v>
      </c>
    </row>
    <row r="35" spans="1:4" x14ac:dyDescent="0.25">
      <c r="A35" s="205" t="s">
        <v>391</v>
      </c>
      <c r="B35" s="176" t="s">
        <v>444</v>
      </c>
      <c r="C35" s="176" t="s">
        <v>445</v>
      </c>
      <c r="D35" s="176" t="s">
        <v>446</v>
      </c>
    </row>
    <row r="36" spans="1:4" x14ac:dyDescent="0.25">
      <c r="A36" s="214" t="s">
        <v>88</v>
      </c>
      <c r="B36" s="214">
        <v>6</v>
      </c>
      <c r="C36" s="214">
        <v>4</v>
      </c>
      <c r="D36" s="214">
        <v>3</v>
      </c>
    </row>
    <row r="37" spans="1:4" x14ac:dyDescent="0.25">
      <c r="A37" s="177" t="s">
        <v>393</v>
      </c>
      <c r="B37" s="177">
        <v>51</v>
      </c>
      <c r="C37" s="177">
        <v>27</v>
      </c>
      <c r="D37" s="177">
        <v>30</v>
      </c>
    </row>
    <row r="38" spans="1:4" x14ac:dyDescent="0.25">
      <c r="A38" s="177" t="s">
        <v>394</v>
      </c>
      <c r="B38" s="177">
        <v>31</v>
      </c>
      <c r="C38" s="177">
        <v>34</v>
      </c>
      <c r="D38" s="177">
        <v>41</v>
      </c>
    </row>
    <row r="39" spans="1:4" x14ac:dyDescent="0.25">
      <c r="A39" s="177" t="s">
        <v>395</v>
      </c>
      <c r="B39" s="177">
        <v>16</v>
      </c>
      <c r="C39" s="177">
        <v>23</v>
      </c>
      <c r="D39" s="177">
        <v>34</v>
      </c>
    </row>
    <row r="40" spans="1:4" x14ac:dyDescent="0.25">
      <c r="A40" s="177" t="s">
        <v>350</v>
      </c>
      <c r="B40" s="177">
        <v>4</v>
      </c>
      <c r="C40" s="177">
        <v>6</v>
      </c>
      <c r="D40" s="177">
        <v>6</v>
      </c>
    </row>
    <row r="41" spans="1:4" x14ac:dyDescent="0.25">
      <c r="A41" s="177" t="s">
        <v>71</v>
      </c>
      <c r="B41" s="177">
        <v>7</v>
      </c>
      <c r="C41" s="177">
        <v>2</v>
      </c>
      <c r="D41" s="177">
        <v>3</v>
      </c>
    </row>
    <row r="42" spans="1:4" ht="15.75" thickBot="1" x14ac:dyDescent="0.3">
      <c r="A42" s="215" t="s">
        <v>54</v>
      </c>
      <c r="B42" s="215">
        <v>115</v>
      </c>
      <c r="C42" s="215">
        <v>96</v>
      </c>
      <c r="D42" s="215">
        <v>117</v>
      </c>
    </row>
    <row r="43" spans="1:4" ht="16.5" thickTop="1" x14ac:dyDescent="0.25">
      <c r="A43" s="203" t="s">
        <v>397</v>
      </c>
    </row>
    <row r="44" spans="1:4" ht="15.75" x14ac:dyDescent="0.25">
      <c r="A44" s="203" t="s">
        <v>171</v>
      </c>
    </row>
    <row r="45" spans="1:4" x14ac:dyDescent="0.25">
      <c r="A45" t="s">
        <v>398</v>
      </c>
    </row>
    <row r="46" spans="1:4" x14ac:dyDescent="0.25">
      <c r="A46" t="s">
        <v>399</v>
      </c>
    </row>
    <row r="47" spans="1:4" x14ac:dyDescent="0.25">
      <c r="A47" t="s">
        <v>400</v>
      </c>
    </row>
    <row r="48" spans="1:4" ht="27.75" customHeight="1" x14ac:dyDescent="0.25">
      <c r="A48" s="2" t="s">
        <v>73</v>
      </c>
    </row>
    <row r="50" spans="1:1" x14ac:dyDescent="0.25">
      <c r="A50" s="2" t="s">
        <v>447</v>
      </c>
    </row>
  </sheetData>
  <hyperlinks>
    <hyperlink ref="A48" location="Index!A1" display="Return to Index" xr:uid="{95F9FD99-6AEB-4E00-9BEE-666D6191B0D1}"/>
    <hyperlink ref="A50" location="'Table 29'!A59" display="Leave Reasons Note" xr:uid="{1327D491-4A33-4DD2-8D28-EDC6EC060CB9}"/>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D374-F542-4C09-BE8A-8EE5E3BA2A3F}">
  <dimension ref="A1:P24"/>
  <sheetViews>
    <sheetView workbookViewId="0"/>
  </sheetViews>
  <sheetFormatPr defaultRowHeight="15" x14ac:dyDescent="0.25"/>
  <cols>
    <col min="1" max="1" width="14.42578125" bestFit="1" customWidth="1"/>
    <col min="2" max="7" width="14.42578125" customWidth="1"/>
    <col min="8" max="8" width="15" bestFit="1" customWidth="1"/>
    <col min="9" max="10" width="12.5703125" bestFit="1" customWidth="1"/>
    <col min="11" max="11" width="15" bestFit="1" customWidth="1"/>
    <col min="12" max="13" width="12.5703125" bestFit="1" customWidth="1"/>
    <col min="14" max="14" width="15" bestFit="1" customWidth="1"/>
    <col min="15" max="16" width="12.5703125" bestFit="1" customWidth="1"/>
  </cols>
  <sheetData>
    <row r="1" spans="1:16" ht="34.5" customHeight="1" x14ac:dyDescent="0.25">
      <c r="A1" s="1" t="s">
        <v>16</v>
      </c>
      <c r="B1" s="1"/>
      <c r="C1" s="1"/>
      <c r="D1" s="1"/>
      <c r="E1" s="1"/>
      <c r="F1" s="1"/>
      <c r="G1" s="1"/>
    </row>
    <row r="2" spans="1:16" ht="20.25" customHeight="1" x14ac:dyDescent="0.25">
      <c r="A2" s="175" t="s">
        <v>448</v>
      </c>
      <c r="B2" s="237" t="s">
        <v>449</v>
      </c>
      <c r="C2" s="237" t="s">
        <v>450</v>
      </c>
      <c r="D2" s="237" t="s">
        <v>451</v>
      </c>
      <c r="E2" s="237" t="s">
        <v>452</v>
      </c>
      <c r="F2" s="237" t="s">
        <v>453</v>
      </c>
      <c r="G2" s="237" t="s">
        <v>454</v>
      </c>
      <c r="H2" s="221" t="s">
        <v>455</v>
      </c>
      <c r="I2" s="222" t="s">
        <v>456</v>
      </c>
      <c r="J2" s="223" t="s">
        <v>457</v>
      </c>
      <c r="K2" s="228" t="s">
        <v>458</v>
      </c>
      <c r="L2" s="229" t="s">
        <v>459</v>
      </c>
      <c r="M2" s="230" t="s">
        <v>460</v>
      </c>
      <c r="N2" s="221" t="s">
        <v>461</v>
      </c>
      <c r="O2" s="222" t="s">
        <v>462</v>
      </c>
      <c r="P2" s="223" t="s">
        <v>463</v>
      </c>
    </row>
    <row r="3" spans="1:16" x14ac:dyDescent="0.25">
      <c r="A3" s="214" t="s">
        <v>441</v>
      </c>
      <c r="B3" s="224">
        <v>95</v>
      </c>
      <c r="C3" s="224">
        <v>40</v>
      </c>
      <c r="D3" s="224">
        <v>130</v>
      </c>
      <c r="E3" s="224">
        <v>90</v>
      </c>
      <c r="F3" s="224">
        <v>40</v>
      </c>
      <c r="G3" s="224">
        <v>130</v>
      </c>
      <c r="H3" s="224">
        <v>115</v>
      </c>
      <c r="I3" s="225">
        <v>65</v>
      </c>
      <c r="J3" s="123">
        <v>180</v>
      </c>
      <c r="K3" s="224">
        <v>85</v>
      </c>
      <c r="L3" s="225">
        <v>50</v>
      </c>
      <c r="M3" s="123">
        <v>135</v>
      </c>
      <c r="N3" s="224">
        <v>120</v>
      </c>
      <c r="O3">
        <v>75</v>
      </c>
      <c r="P3" s="124">
        <v>190</v>
      </c>
    </row>
    <row r="4" spans="1:16" x14ac:dyDescent="0.25">
      <c r="A4" s="177" t="s">
        <v>442</v>
      </c>
      <c r="B4" s="226">
        <v>30</v>
      </c>
      <c r="C4" s="226">
        <v>165</v>
      </c>
      <c r="D4" s="226">
        <v>190</v>
      </c>
      <c r="E4" s="226">
        <v>50</v>
      </c>
      <c r="F4" s="226">
        <v>275</v>
      </c>
      <c r="G4" s="226">
        <v>325</v>
      </c>
      <c r="H4" s="226">
        <v>70</v>
      </c>
      <c r="I4">
        <v>300</v>
      </c>
      <c r="J4" s="124">
        <v>375</v>
      </c>
      <c r="K4" s="226">
        <v>50</v>
      </c>
      <c r="L4">
        <v>230</v>
      </c>
      <c r="M4" s="124">
        <v>280</v>
      </c>
      <c r="N4" s="226">
        <v>60</v>
      </c>
      <c r="O4">
        <v>355</v>
      </c>
      <c r="P4" s="124">
        <v>415</v>
      </c>
    </row>
    <row r="5" spans="1:16" x14ac:dyDescent="0.25">
      <c r="A5" s="177" t="s">
        <v>464</v>
      </c>
      <c r="B5" s="226">
        <v>30</v>
      </c>
      <c r="C5" s="226">
        <v>155</v>
      </c>
      <c r="D5" s="226">
        <v>180</v>
      </c>
      <c r="E5" s="226">
        <v>40</v>
      </c>
      <c r="F5" s="226">
        <v>245</v>
      </c>
      <c r="G5" s="226">
        <v>285</v>
      </c>
      <c r="H5" s="226">
        <v>55</v>
      </c>
      <c r="I5">
        <v>260</v>
      </c>
      <c r="J5" s="124">
        <v>315</v>
      </c>
      <c r="K5" s="226">
        <v>30</v>
      </c>
      <c r="L5">
        <v>180</v>
      </c>
      <c r="M5" s="124">
        <v>210</v>
      </c>
      <c r="N5" s="226">
        <v>50</v>
      </c>
      <c r="O5">
        <v>290</v>
      </c>
      <c r="P5" s="124">
        <v>340</v>
      </c>
    </row>
    <row r="6" spans="1:16" x14ac:dyDescent="0.25">
      <c r="A6" s="218" t="s">
        <v>54</v>
      </c>
      <c r="B6" s="227">
        <v>125</v>
      </c>
      <c r="C6" s="227">
        <v>200</v>
      </c>
      <c r="D6" s="227">
        <v>325</v>
      </c>
      <c r="E6" s="227">
        <v>140</v>
      </c>
      <c r="F6" s="227">
        <v>315</v>
      </c>
      <c r="G6" s="227">
        <v>450</v>
      </c>
      <c r="H6" s="227">
        <v>190</v>
      </c>
      <c r="I6" s="219">
        <v>365</v>
      </c>
      <c r="J6" s="220">
        <v>555</v>
      </c>
      <c r="K6" s="227">
        <v>135</v>
      </c>
      <c r="L6" s="219">
        <v>280</v>
      </c>
      <c r="M6" s="220">
        <v>415</v>
      </c>
      <c r="N6" s="227">
        <v>180</v>
      </c>
      <c r="O6" s="219">
        <v>430</v>
      </c>
      <c r="P6" s="220">
        <v>610</v>
      </c>
    </row>
    <row r="7" spans="1:16" ht="33" customHeight="1" x14ac:dyDescent="0.25">
      <c r="A7" s="1" t="s">
        <v>465</v>
      </c>
      <c r="B7" s="1"/>
      <c r="C7" s="1"/>
      <c r="D7" s="1"/>
      <c r="E7" s="1"/>
      <c r="F7" s="1"/>
      <c r="G7" s="1"/>
      <c r="H7" s="1"/>
      <c r="I7" s="1"/>
      <c r="J7" s="1"/>
      <c r="K7" s="1"/>
      <c r="L7" s="1"/>
      <c r="M7" s="1"/>
      <c r="N7" s="1"/>
      <c r="O7" s="1"/>
      <c r="P7" s="1"/>
    </row>
    <row r="8" spans="1:16" ht="20.85" customHeight="1" x14ac:dyDescent="0.25">
      <c r="A8" s="175" t="s">
        <v>448</v>
      </c>
      <c r="B8" s="237" t="s">
        <v>449</v>
      </c>
      <c r="C8" s="237" t="s">
        <v>453</v>
      </c>
      <c r="D8" s="237" t="s">
        <v>451</v>
      </c>
      <c r="E8" s="237" t="s">
        <v>452</v>
      </c>
      <c r="F8" s="237" t="s">
        <v>453</v>
      </c>
      <c r="G8" s="237" t="s">
        <v>454</v>
      </c>
      <c r="H8" s="221" t="s">
        <v>455</v>
      </c>
      <c r="I8" s="222" t="s">
        <v>456</v>
      </c>
      <c r="J8" s="223" t="s">
        <v>457</v>
      </c>
      <c r="K8" s="228" t="s">
        <v>458</v>
      </c>
      <c r="L8" s="229" t="s">
        <v>459</v>
      </c>
      <c r="M8" s="230" t="s">
        <v>460</v>
      </c>
      <c r="N8" s="221" t="s">
        <v>461</v>
      </c>
      <c r="O8" s="222" t="s">
        <v>462</v>
      </c>
      <c r="P8" s="223" t="s">
        <v>463</v>
      </c>
    </row>
    <row r="9" spans="1:16" x14ac:dyDescent="0.25">
      <c r="A9" s="214" t="s">
        <v>441</v>
      </c>
      <c r="B9" s="224">
        <v>95</v>
      </c>
      <c r="C9" s="224">
        <v>40</v>
      </c>
      <c r="D9" s="224">
        <v>130</v>
      </c>
      <c r="E9" s="224">
        <v>160</v>
      </c>
      <c r="F9" s="224">
        <v>65</v>
      </c>
      <c r="G9" s="224">
        <v>225</v>
      </c>
      <c r="H9" s="224">
        <v>185</v>
      </c>
      <c r="I9" s="225">
        <v>95</v>
      </c>
      <c r="J9" s="123">
        <v>275</v>
      </c>
      <c r="K9" s="224">
        <v>180</v>
      </c>
      <c r="L9" s="225">
        <v>100</v>
      </c>
      <c r="M9" s="123">
        <v>275</v>
      </c>
      <c r="N9" s="224">
        <v>220</v>
      </c>
      <c r="O9">
        <v>115</v>
      </c>
      <c r="P9" s="124">
        <v>335</v>
      </c>
    </row>
    <row r="10" spans="1:16" x14ac:dyDescent="0.25">
      <c r="A10" s="177" t="s">
        <v>442</v>
      </c>
      <c r="B10" s="226">
        <v>30</v>
      </c>
      <c r="C10" s="226">
        <v>165</v>
      </c>
      <c r="D10" s="226">
        <v>190</v>
      </c>
      <c r="E10" s="226">
        <v>75</v>
      </c>
      <c r="F10" s="226">
        <v>400</v>
      </c>
      <c r="G10" s="226">
        <v>475</v>
      </c>
      <c r="H10" s="226">
        <v>120</v>
      </c>
      <c r="I10">
        <v>580</v>
      </c>
      <c r="J10" s="124">
        <v>705</v>
      </c>
      <c r="K10" s="226">
        <v>130</v>
      </c>
      <c r="L10">
        <v>585</v>
      </c>
      <c r="M10" s="124">
        <v>715</v>
      </c>
      <c r="N10" s="226">
        <v>115</v>
      </c>
      <c r="O10">
        <v>660</v>
      </c>
      <c r="P10" s="124">
        <v>780</v>
      </c>
    </row>
    <row r="11" spans="1:16" x14ac:dyDescent="0.25">
      <c r="A11" s="177" t="s">
        <v>464</v>
      </c>
      <c r="B11" s="226">
        <v>30</v>
      </c>
      <c r="C11" s="226">
        <v>155</v>
      </c>
      <c r="D11" s="226">
        <v>180</v>
      </c>
      <c r="E11" s="226">
        <v>65</v>
      </c>
      <c r="F11" s="226">
        <v>365</v>
      </c>
      <c r="G11" s="226">
        <v>430</v>
      </c>
      <c r="H11" s="226">
        <v>95</v>
      </c>
      <c r="I11">
        <v>510</v>
      </c>
      <c r="J11" s="124">
        <v>605</v>
      </c>
      <c r="K11" s="226">
        <v>95</v>
      </c>
      <c r="L11">
        <v>495</v>
      </c>
      <c r="M11" s="124">
        <v>590</v>
      </c>
      <c r="N11" s="226">
        <v>95</v>
      </c>
      <c r="O11">
        <v>560</v>
      </c>
      <c r="P11" s="124">
        <v>655</v>
      </c>
    </row>
    <row r="12" spans="1:16" x14ac:dyDescent="0.25">
      <c r="A12" s="218" t="s">
        <v>54</v>
      </c>
      <c r="B12" s="227">
        <v>125</v>
      </c>
      <c r="C12" s="227">
        <v>200</v>
      </c>
      <c r="D12" s="227">
        <v>325</v>
      </c>
      <c r="E12" s="227">
        <v>240</v>
      </c>
      <c r="F12" s="227">
        <v>465</v>
      </c>
      <c r="G12" s="227">
        <v>700</v>
      </c>
      <c r="H12" s="227">
        <v>305</v>
      </c>
      <c r="I12" s="219">
        <v>675</v>
      </c>
      <c r="J12" s="220">
        <v>980</v>
      </c>
      <c r="K12" s="227">
        <v>305</v>
      </c>
      <c r="L12" s="219">
        <v>685</v>
      </c>
      <c r="M12" s="220">
        <v>990</v>
      </c>
      <c r="N12" s="227">
        <v>335</v>
      </c>
      <c r="O12" s="219">
        <v>775</v>
      </c>
      <c r="P12" s="220">
        <v>1110</v>
      </c>
    </row>
    <row r="13" spans="1:16" x14ac:dyDescent="0.25">
      <c r="A13" s="211" t="s">
        <v>466</v>
      </c>
      <c r="B13" s="211"/>
      <c r="C13" s="211"/>
      <c r="D13" s="211"/>
      <c r="E13" s="211"/>
      <c r="F13" s="211"/>
      <c r="G13" s="211"/>
    </row>
    <row r="14" spans="1:16" x14ac:dyDescent="0.25">
      <c r="A14" t="s">
        <v>171</v>
      </c>
    </row>
    <row r="15" spans="1:16" x14ac:dyDescent="0.25">
      <c r="A15" t="s">
        <v>467</v>
      </c>
    </row>
    <row r="16" spans="1:16" x14ac:dyDescent="0.25">
      <c r="A16" s="211" t="s">
        <v>468</v>
      </c>
      <c r="B16" s="211"/>
      <c r="C16" s="211"/>
      <c r="D16" s="211"/>
      <c r="E16" s="211"/>
      <c r="F16" s="211"/>
      <c r="G16" s="211"/>
    </row>
    <row r="17" spans="1:7" x14ac:dyDescent="0.25">
      <c r="A17" s="211" t="s">
        <v>469</v>
      </c>
      <c r="B17" s="211"/>
      <c r="C17" s="211"/>
      <c r="D17" s="211"/>
      <c r="E17" s="211"/>
      <c r="F17" s="211"/>
      <c r="G17" s="211"/>
    </row>
    <row r="18" spans="1:7" x14ac:dyDescent="0.25">
      <c r="A18" s="211" t="s">
        <v>470</v>
      </c>
      <c r="B18" s="211"/>
      <c r="C18" s="211"/>
      <c r="D18" s="211"/>
      <c r="E18" s="211"/>
      <c r="F18" s="211"/>
      <c r="G18" s="211"/>
    </row>
    <row r="19" spans="1:7" x14ac:dyDescent="0.25">
      <c r="A19" s="211" t="s">
        <v>471</v>
      </c>
      <c r="B19" s="211"/>
      <c r="C19" s="211"/>
      <c r="D19" s="211"/>
      <c r="E19" s="211"/>
      <c r="F19" s="211"/>
      <c r="G19" s="211"/>
    </row>
    <row r="20" spans="1:7" x14ac:dyDescent="0.25">
      <c r="A20" s="202" t="s">
        <v>472</v>
      </c>
      <c r="B20" s="202"/>
      <c r="C20" s="202"/>
      <c r="D20" s="202"/>
      <c r="E20" s="202"/>
      <c r="F20" s="202"/>
      <c r="G20" s="202"/>
    </row>
    <row r="21" spans="1:7" x14ac:dyDescent="0.25">
      <c r="A21" s="231" t="s">
        <v>473</v>
      </c>
      <c r="B21" s="231"/>
      <c r="C21" s="231"/>
      <c r="D21" s="231"/>
      <c r="E21" s="231"/>
      <c r="F21" s="231"/>
      <c r="G21" s="231"/>
    </row>
    <row r="22" spans="1:7" x14ac:dyDescent="0.25">
      <c r="A22" t="s">
        <v>474</v>
      </c>
    </row>
    <row r="23" spans="1:7" x14ac:dyDescent="0.25">
      <c r="A23" t="s">
        <v>475</v>
      </c>
    </row>
    <row r="24" spans="1:7" x14ac:dyDescent="0.25">
      <c r="A24" t="s">
        <v>476</v>
      </c>
    </row>
  </sheetData>
  <hyperlinks>
    <hyperlink ref="A20" r:id="rId1" display="https://www.economy-ni.gov.uk/articles/new-rounding-and-suppression-approach-further-education-and-essential-skills" xr:uid="{C79C4A64-43A6-4E86-BF58-B0411FFC3826}"/>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01C9-9315-4CCB-80A8-982849B4FEBB}">
  <dimension ref="A1:H22"/>
  <sheetViews>
    <sheetView workbookViewId="0">
      <selection activeCell="A10" sqref="A10:A11"/>
    </sheetView>
  </sheetViews>
  <sheetFormatPr defaultRowHeight="15" x14ac:dyDescent="0.25"/>
  <cols>
    <col min="1" max="1" width="82.5703125" customWidth="1"/>
    <col min="2" max="7" width="24.42578125" customWidth="1"/>
    <col min="8" max="8" width="17.5703125" customWidth="1"/>
  </cols>
  <sheetData>
    <row r="1" spans="1:8" ht="34.5" customHeight="1" x14ac:dyDescent="0.25">
      <c r="A1" s="1" t="s">
        <v>18</v>
      </c>
    </row>
    <row r="2" spans="1:8" ht="20.25" customHeight="1" x14ac:dyDescent="0.25">
      <c r="A2" s="175" t="s">
        <v>477</v>
      </c>
      <c r="B2" s="221" t="s">
        <v>478</v>
      </c>
      <c r="C2" s="229" t="s">
        <v>332</v>
      </c>
      <c r="D2" s="223" t="s">
        <v>333</v>
      </c>
      <c r="E2" s="221" t="s">
        <v>334</v>
      </c>
      <c r="F2" s="229" t="s">
        <v>479</v>
      </c>
      <c r="G2" s="229" t="s">
        <v>71</v>
      </c>
      <c r="H2" s="223" t="s">
        <v>54</v>
      </c>
    </row>
    <row r="3" spans="1:8" ht="20.25" customHeight="1" x14ac:dyDescent="0.25">
      <c r="A3" s="177" t="s">
        <v>55</v>
      </c>
      <c r="B3" s="226">
        <v>20</v>
      </c>
      <c r="C3">
        <v>25</v>
      </c>
      <c r="D3" s="124">
        <v>20</v>
      </c>
      <c r="E3" s="226">
        <v>25</v>
      </c>
      <c r="F3">
        <v>25</v>
      </c>
      <c r="G3">
        <v>0</v>
      </c>
      <c r="H3" s="124">
        <v>110</v>
      </c>
    </row>
    <row r="4" spans="1:8" ht="20.25" customHeight="1" x14ac:dyDescent="0.25">
      <c r="A4" s="177" t="s">
        <v>59</v>
      </c>
      <c r="B4" s="226">
        <v>40</v>
      </c>
      <c r="C4">
        <v>100</v>
      </c>
      <c r="D4" s="124">
        <v>130</v>
      </c>
      <c r="E4" s="226">
        <v>100</v>
      </c>
      <c r="F4">
        <v>40</v>
      </c>
      <c r="G4">
        <v>0</v>
      </c>
      <c r="H4" s="124">
        <v>410</v>
      </c>
    </row>
    <row r="5" spans="1:8" ht="20.25" customHeight="1" x14ac:dyDescent="0.25">
      <c r="A5" s="177" t="s">
        <v>60</v>
      </c>
      <c r="B5" s="226">
        <v>15</v>
      </c>
      <c r="C5">
        <v>30</v>
      </c>
      <c r="D5" s="124">
        <v>30</v>
      </c>
      <c r="E5" s="226">
        <v>35</v>
      </c>
      <c r="F5">
        <v>15</v>
      </c>
      <c r="G5">
        <v>0</v>
      </c>
      <c r="H5" s="124">
        <v>130</v>
      </c>
    </row>
    <row r="6" spans="1:8" x14ac:dyDescent="0.25">
      <c r="A6" s="177" t="s">
        <v>61</v>
      </c>
      <c r="B6" s="226">
        <v>40</v>
      </c>
      <c r="C6">
        <v>30</v>
      </c>
      <c r="D6" s="124">
        <v>40</v>
      </c>
      <c r="E6" s="226">
        <v>50</v>
      </c>
      <c r="F6">
        <v>50</v>
      </c>
      <c r="G6">
        <v>0</v>
      </c>
      <c r="H6" s="124">
        <v>205</v>
      </c>
    </row>
    <row r="7" spans="1:8" x14ac:dyDescent="0.25">
      <c r="A7" s="177" t="s">
        <v>70</v>
      </c>
      <c r="B7" s="226">
        <v>25</v>
      </c>
      <c r="C7">
        <v>65</v>
      </c>
      <c r="D7" s="124">
        <v>50</v>
      </c>
      <c r="E7" s="226">
        <v>50</v>
      </c>
      <c r="F7">
        <v>10</v>
      </c>
      <c r="G7">
        <v>0</v>
      </c>
      <c r="H7" s="124">
        <v>200</v>
      </c>
    </row>
    <row r="8" spans="1:8" ht="17.25" x14ac:dyDescent="0.25">
      <c r="A8" s="236" t="s">
        <v>480</v>
      </c>
      <c r="B8" s="226">
        <v>5</v>
      </c>
      <c r="C8">
        <v>10</v>
      </c>
      <c r="D8" s="124">
        <v>10</v>
      </c>
      <c r="E8" s="226">
        <v>15</v>
      </c>
      <c r="F8">
        <v>15</v>
      </c>
      <c r="G8">
        <v>0</v>
      </c>
      <c r="H8" s="124">
        <v>50</v>
      </c>
    </row>
    <row r="9" spans="1:8" x14ac:dyDescent="0.25">
      <c r="A9" s="218" t="s">
        <v>54</v>
      </c>
      <c r="B9" s="227">
        <v>145</v>
      </c>
      <c r="C9" s="219">
        <v>260</v>
      </c>
      <c r="D9" s="220">
        <v>280</v>
      </c>
      <c r="E9" s="227">
        <v>270</v>
      </c>
      <c r="F9" s="219">
        <v>150</v>
      </c>
      <c r="G9" s="219">
        <v>5</v>
      </c>
      <c r="H9" s="220">
        <v>1110</v>
      </c>
    </row>
    <row r="10" spans="1:8" x14ac:dyDescent="0.25">
      <c r="A10" s="211" t="s">
        <v>466</v>
      </c>
    </row>
    <row r="11" spans="1:8" x14ac:dyDescent="0.25">
      <c r="A11" t="s">
        <v>171</v>
      </c>
    </row>
    <row r="12" spans="1:8" x14ac:dyDescent="0.25">
      <c r="A12" s="232" t="s">
        <v>481</v>
      </c>
    </row>
    <row r="13" spans="1:8" x14ac:dyDescent="0.25">
      <c r="A13" s="232" t="s">
        <v>482</v>
      </c>
    </row>
    <row r="14" spans="1:8" x14ac:dyDescent="0.25">
      <c r="A14" s="232" t="s">
        <v>483</v>
      </c>
    </row>
    <row r="15" spans="1:8" x14ac:dyDescent="0.25">
      <c r="A15" s="232" t="s">
        <v>484</v>
      </c>
    </row>
    <row r="16" spans="1:8" x14ac:dyDescent="0.25">
      <c r="A16" s="232" t="s">
        <v>485</v>
      </c>
    </row>
    <row r="17" spans="1:1" x14ac:dyDescent="0.25">
      <c r="A17" s="233" t="s">
        <v>486</v>
      </c>
    </row>
    <row r="18" spans="1:1" x14ac:dyDescent="0.25">
      <c r="A18" s="234" t="s">
        <v>487</v>
      </c>
    </row>
    <row r="19" spans="1:1" x14ac:dyDescent="0.25">
      <c r="A19" s="235" t="s">
        <v>488</v>
      </c>
    </row>
    <row r="20" spans="1:1" x14ac:dyDescent="0.25">
      <c r="A20" s="235" t="s">
        <v>474</v>
      </c>
    </row>
    <row r="21" spans="1:1" x14ac:dyDescent="0.25">
      <c r="A21" s="235" t="s">
        <v>489</v>
      </c>
    </row>
    <row r="22" spans="1:1" x14ac:dyDescent="0.25">
      <c r="A22" s="235" t="s">
        <v>490</v>
      </c>
    </row>
  </sheetData>
  <hyperlinks>
    <hyperlink ref="A17" r:id="rId1" display="http://webarchive.nationalarchives.gov.uk/+/www.ofqual.gov.uk/research-and-statistics/statistics/429-sector-subject-area-classification-system-ssac" xr:uid="{34A78E4F-0A45-4FB0-A61F-1FECE173F28E}"/>
    <hyperlink ref="A18" r:id="rId2" display="https://www.economy-ni.gov.uk/articles/new-rounding-and-suppression-approach-further-education-and-essential-skills" xr:uid="{2993FA0A-ECF9-4D8A-8696-0603C4D5003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3063-BCBE-4A54-9FE5-96546DDF1258}">
  <dimension ref="A1:G14"/>
  <sheetViews>
    <sheetView workbookViewId="0">
      <selection activeCell="A21" sqref="A21"/>
    </sheetView>
  </sheetViews>
  <sheetFormatPr defaultRowHeight="15" x14ac:dyDescent="0.25"/>
  <cols>
    <col min="1" max="1" width="82.5703125" customWidth="1"/>
    <col min="2" max="6" width="24.42578125" customWidth="1"/>
    <col min="7" max="7" width="17.5703125" customWidth="1"/>
  </cols>
  <sheetData>
    <row r="1" spans="1:7" ht="34.5" customHeight="1" x14ac:dyDescent="0.25">
      <c r="A1" s="1" t="s">
        <v>19</v>
      </c>
    </row>
    <row r="2" spans="1:7" ht="20.25" customHeight="1" x14ac:dyDescent="0.25">
      <c r="A2" s="175" t="s">
        <v>477</v>
      </c>
      <c r="B2" s="221" t="s">
        <v>478</v>
      </c>
      <c r="C2" s="229" t="s">
        <v>332</v>
      </c>
      <c r="D2" s="223" t="s">
        <v>333</v>
      </c>
      <c r="E2" s="221" t="s">
        <v>334</v>
      </c>
      <c r="F2" s="229" t="s">
        <v>479</v>
      </c>
      <c r="G2" s="223" t="s">
        <v>54</v>
      </c>
    </row>
    <row r="3" spans="1:7" ht="18" customHeight="1" x14ac:dyDescent="0.25">
      <c r="A3" s="177" t="s">
        <v>491</v>
      </c>
      <c r="B3" s="226">
        <v>5</v>
      </c>
      <c r="C3">
        <v>20</v>
      </c>
      <c r="D3" s="124">
        <v>25</v>
      </c>
      <c r="E3" s="226">
        <v>30</v>
      </c>
      <c r="F3">
        <v>20</v>
      </c>
      <c r="G3" s="124">
        <v>100</v>
      </c>
    </row>
    <row r="4" spans="1:7" ht="18" customHeight="1" x14ac:dyDescent="0.25">
      <c r="A4" s="177" t="s">
        <v>150</v>
      </c>
      <c r="B4" s="226">
        <v>10</v>
      </c>
      <c r="C4">
        <v>20</v>
      </c>
      <c r="D4" s="124">
        <v>40</v>
      </c>
      <c r="E4" s="226">
        <v>50</v>
      </c>
      <c r="F4">
        <v>45</v>
      </c>
      <c r="G4" s="124">
        <v>165</v>
      </c>
    </row>
    <row r="5" spans="1:7" ht="18" customHeight="1" x14ac:dyDescent="0.25">
      <c r="A5" s="177" t="s">
        <v>492</v>
      </c>
      <c r="B5" s="226">
        <v>5</v>
      </c>
      <c r="C5">
        <v>10</v>
      </c>
      <c r="D5" s="124">
        <v>15</v>
      </c>
      <c r="E5" s="226">
        <v>15</v>
      </c>
      <c r="F5">
        <v>15</v>
      </c>
      <c r="G5" s="124">
        <v>55</v>
      </c>
    </row>
    <row r="6" spans="1:7" ht="18" customHeight="1" x14ac:dyDescent="0.25">
      <c r="A6" s="177" t="s">
        <v>493</v>
      </c>
      <c r="B6" s="226">
        <v>25</v>
      </c>
      <c r="C6">
        <v>45</v>
      </c>
      <c r="D6" s="124">
        <v>60</v>
      </c>
      <c r="E6" s="226">
        <v>60</v>
      </c>
      <c r="F6">
        <v>70</v>
      </c>
      <c r="G6" s="124">
        <v>260</v>
      </c>
    </row>
    <row r="7" spans="1:7" ht="18" customHeight="1" x14ac:dyDescent="0.25">
      <c r="A7" s="177" t="s">
        <v>350</v>
      </c>
      <c r="B7" s="226">
        <v>5</v>
      </c>
      <c r="C7">
        <v>5</v>
      </c>
      <c r="D7" s="124">
        <v>10</v>
      </c>
      <c r="E7" s="226">
        <v>15</v>
      </c>
      <c r="F7">
        <v>5</v>
      </c>
      <c r="G7" s="124">
        <v>40</v>
      </c>
    </row>
    <row r="8" spans="1:7" x14ac:dyDescent="0.25">
      <c r="A8" s="218" t="s">
        <v>54</v>
      </c>
      <c r="B8" s="227">
        <v>50</v>
      </c>
      <c r="C8" s="219">
        <v>100</v>
      </c>
      <c r="D8" s="220">
        <v>145</v>
      </c>
      <c r="E8" s="227">
        <v>170</v>
      </c>
      <c r="F8" s="219">
        <v>155</v>
      </c>
      <c r="G8" s="220">
        <v>620</v>
      </c>
    </row>
    <row r="9" spans="1:7" x14ac:dyDescent="0.25">
      <c r="A9" t="s">
        <v>105</v>
      </c>
    </row>
    <row r="10" spans="1:7" x14ac:dyDescent="0.25">
      <c r="A10" t="s">
        <v>171</v>
      </c>
    </row>
    <row r="11" spans="1:7" x14ac:dyDescent="0.25">
      <c r="A11" s="232" t="s">
        <v>172</v>
      </c>
    </row>
    <row r="12" spans="1:7" x14ac:dyDescent="0.25">
      <c r="A12" s="232" t="s">
        <v>173</v>
      </c>
    </row>
    <row r="13" spans="1:7" x14ac:dyDescent="0.25">
      <c r="A13" s="232" t="s">
        <v>494</v>
      </c>
    </row>
    <row r="14" spans="1:7" x14ac:dyDescent="0.25">
      <c r="A14" s="232" t="s">
        <v>495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8C71-1383-4D5A-9FD2-D3DFE9ED7DCC}">
  <dimension ref="A1:F9"/>
  <sheetViews>
    <sheetView workbookViewId="0">
      <selection activeCell="A8" sqref="A8:A9"/>
    </sheetView>
  </sheetViews>
  <sheetFormatPr defaultRowHeight="15" x14ac:dyDescent="0.25"/>
  <cols>
    <col min="1" max="1" width="76.42578125" bestFit="1" customWidth="1"/>
  </cols>
  <sheetData>
    <row r="1" spans="1:6" ht="28.35" customHeight="1" x14ac:dyDescent="0.25">
      <c r="A1" s="1" t="s">
        <v>20</v>
      </c>
    </row>
    <row r="2" spans="1:6" x14ac:dyDescent="0.25">
      <c r="A2" s="175" t="s">
        <v>305</v>
      </c>
      <c r="B2" s="176" t="s">
        <v>179</v>
      </c>
      <c r="C2" s="176" t="s">
        <v>180</v>
      </c>
      <c r="D2" s="176" t="s">
        <v>181</v>
      </c>
      <c r="E2" s="176" t="s">
        <v>182</v>
      </c>
      <c r="F2" s="176" t="s">
        <v>496</v>
      </c>
    </row>
    <row r="3" spans="1:6" x14ac:dyDescent="0.25">
      <c r="A3" s="177" t="s">
        <v>306</v>
      </c>
      <c r="B3" s="177">
        <v>0</v>
      </c>
      <c r="C3" s="177">
        <v>11</v>
      </c>
      <c r="D3" s="177">
        <v>13</v>
      </c>
      <c r="E3" s="177">
        <v>18</v>
      </c>
      <c r="F3" s="177">
        <v>20</v>
      </c>
    </row>
    <row r="4" spans="1:6" x14ac:dyDescent="0.25">
      <c r="A4" s="177" t="s">
        <v>497</v>
      </c>
      <c r="B4" s="177">
        <v>0</v>
      </c>
      <c r="C4" s="177">
        <v>0</v>
      </c>
      <c r="D4" s="177">
        <v>0</v>
      </c>
      <c r="E4" s="177">
        <v>0</v>
      </c>
      <c r="F4" s="177">
        <v>5</v>
      </c>
    </row>
    <row r="5" spans="1:6" x14ac:dyDescent="0.25">
      <c r="A5" s="218" t="s">
        <v>54</v>
      </c>
      <c r="B5" s="218">
        <v>0</v>
      </c>
      <c r="C5" s="218">
        <v>11</v>
      </c>
      <c r="D5" s="218">
        <v>13</v>
      </c>
      <c r="E5" s="218">
        <v>18</v>
      </c>
      <c r="F5" s="218">
        <v>25</v>
      </c>
    </row>
    <row r="6" spans="1:6" x14ac:dyDescent="0.25">
      <c r="A6" s="211" t="s">
        <v>498</v>
      </c>
    </row>
    <row r="7" spans="1:6" x14ac:dyDescent="0.25">
      <c r="A7" t="s">
        <v>240</v>
      </c>
    </row>
    <row r="8" spans="1:6" x14ac:dyDescent="0.25">
      <c r="A8" s="232" t="s">
        <v>499</v>
      </c>
    </row>
    <row r="9" spans="1:6" x14ac:dyDescent="0.25">
      <c r="A9" s="232" t="s">
        <v>500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D4F66-E367-4B77-84DE-ACDCDAB324C1}">
  <dimension ref="A1:F9"/>
  <sheetViews>
    <sheetView workbookViewId="0">
      <selection activeCell="M27" sqref="M27"/>
    </sheetView>
  </sheetViews>
  <sheetFormatPr defaultRowHeight="15" x14ac:dyDescent="0.25"/>
  <cols>
    <col min="1" max="1" width="11.5703125" customWidth="1"/>
  </cols>
  <sheetData>
    <row r="1" spans="1:6" ht="21.6" customHeight="1" x14ac:dyDescent="0.25">
      <c r="A1" s="1" t="s">
        <v>501</v>
      </c>
    </row>
    <row r="2" spans="1:6" x14ac:dyDescent="0.25">
      <c r="A2" s="175" t="s">
        <v>176</v>
      </c>
      <c r="B2" s="176" t="s">
        <v>179</v>
      </c>
      <c r="C2" s="176" t="s">
        <v>180</v>
      </c>
      <c r="D2" s="176" t="s">
        <v>181</v>
      </c>
      <c r="E2" s="176" t="s">
        <v>182</v>
      </c>
      <c r="F2" s="176" t="s">
        <v>496</v>
      </c>
    </row>
    <row r="3" spans="1:6" x14ac:dyDescent="0.25">
      <c r="A3" s="177" t="s">
        <v>502</v>
      </c>
      <c r="B3" s="177">
        <v>10</v>
      </c>
      <c r="C3" s="177">
        <v>20</v>
      </c>
      <c r="D3" s="177">
        <v>20</v>
      </c>
      <c r="E3" s="177">
        <v>10</v>
      </c>
      <c r="F3" s="177">
        <v>20</v>
      </c>
    </row>
    <row r="4" spans="1:6" x14ac:dyDescent="0.25">
      <c r="A4" s="177" t="s">
        <v>136</v>
      </c>
      <c r="B4" s="177">
        <v>110</v>
      </c>
      <c r="C4" s="177">
        <v>160</v>
      </c>
      <c r="D4" s="177">
        <v>160</v>
      </c>
      <c r="E4" s="177">
        <v>110</v>
      </c>
      <c r="F4" s="177">
        <v>205</v>
      </c>
    </row>
    <row r="5" spans="1:6" x14ac:dyDescent="0.25">
      <c r="A5" s="218" t="s">
        <v>54</v>
      </c>
      <c r="B5" s="218">
        <v>118</v>
      </c>
      <c r="C5" s="218">
        <v>180</v>
      </c>
      <c r="D5" s="218">
        <v>178</v>
      </c>
      <c r="E5" s="218">
        <v>123</v>
      </c>
      <c r="F5" s="218">
        <v>227</v>
      </c>
    </row>
    <row r="6" spans="1:6" x14ac:dyDescent="0.25">
      <c r="A6" s="211" t="s">
        <v>466</v>
      </c>
    </row>
    <row r="7" spans="1:6" x14ac:dyDescent="0.25">
      <c r="A7" t="s">
        <v>171</v>
      </c>
    </row>
    <row r="8" spans="1:6" x14ac:dyDescent="0.25">
      <c r="A8" s="232" t="s">
        <v>503</v>
      </c>
    </row>
    <row r="9" spans="1:6" x14ac:dyDescent="0.25">
      <c r="A9" s="232" t="s">
        <v>500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DA2A-2CE2-4C52-BD0B-B731CE93EB6A}">
  <dimension ref="A1:I20"/>
  <sheetViews>
    <sheetView workbookViewId="0">
      <selection activeCell="A20" sqref="A20"/>
    </sheetView>
  </sheetViews>
  <sheetFormatPr defaultRowHeight="15" x14ac:dyDescent="0.25"/>
  <cols>
    <col min="1" max="1" width="36.42578125" customWidth="1"/>
    <col min="2" max="2" width="11.5703125" customWidth="1"/>
  </cols>
  <sheetData>
    <row r="1" spans="1:9" ht="21.6" customHeight="1" x14ac:dyDescent="0.25">
      <c r="A1" s="1" t="s">
        <v>22</v>
      </c>
      <c r="B1" s="1"/>
    </row>
    <row r="2" spans="1:9" x14ac:dyDescent="0.25">
      <c r="A2" s="175" t="s">
        <v>186</v>
      </c>
      <c r="B2" s="176" t="s">
        <v>180</v>
      </c>
      <c r="C2" s="176" t="s">
        <v>181</v>
      </c>
      <c r="D2" s="176" t="s">
        <v>182</v>
      </c>
      <c r="E2" s="176" t="s">
        <v>496</v>
      </c>
    </row>
    <row r="3" spans="1:9" x14ac:dyDescent="0.25">
      <c r="A3" s="177" t="s">
        <v>201</v>
      </c>
      <c r="B3" s="177">
        <v>15</v>
      </c>
      <c r="C3" s="177">
        <v>20</v>
      </c>
      <c r="D3" s="177">
        <v>10</v>
      </c>
      <c r="E3" s="177">
        <v>20</v>
      </c>
      <c r="I3" s="1"/>
    </row>
    <row r="4" spans="1:9" x14ac:dyDescent="0.25">
      <c r="A4" s="177" t="s">
        <v>202</v>
      </c>
      <c r="B4" s="177">
        <v>5</v>
      </c>
      <c r="C4" s="177">
        <v>15</v>
      </c>
      <c r="D4" s="177">
        <v>5</v>
      </c>
      <c r="E4" s="177">
        <v>20</v>
      </c>
      <c r="I4" s="1"/>
    </row>
    <row r="5" spans="1:9" x14ac:dyDescent="0.25">
      <c r="A5" s="177" t="s">
        <v>203</v>
      </c>
      <c r="B5" s="177">
        <v>15</v>
      </c>
      <c r="C5" s="177">
        <v>15</v>
      </c>
      <c r="D5" s="177">
        <v>30</v>
      </c>
      <c r="E5" s="177">
        <v>40</v>
      </c>
      <c r="I5" s="1"/>
    </row>
    <row r="6" spans="1:9" x14ac:dyDescent="0.25">
      <c r="A6" s="177" t="s">
        <v>204</v>
      </c>
      <c r="B6" s="177">
        <v>20</v>
      </c>
      <c r="C6" s="177">
        <v>20</v>
      </c>
      <c r="D6" s="177">
        <v>30</v>
      </c>
      <c r="E6" s="177">
        <v>45</v>
      </c>
      <c r="I6" s="1"/>
    </row>
    <row r="7" spans="1:9" x14ac:dyDescent="0.25">
      <c r="A7" s="177" t="s">
        <v>205</v>
      </c>
      <c r="B7" s="177">
        <v>0</v>
      </c>
      <c r="C7" s="177">
        <v>10</v>
      </c>
      <c r="D7" s="177">
        <v>5</v>
      </c>
      <c r="E7" s="177">
        <v>20</v>
      </c>
      <c r="I7" s="1"/>
    </row>
    <row r="8" spans="1:9" x14ac:dyDescent="0.25">
      <c r="A8" s="177" t="s">
        <v>206</v>
      </c>
      <c r="B8" s="177">
        <v>10</v>
      </c>
      <c r="C8" s="177">
        <v>20</v>
      </c>
      <c r="D8" s="177">
        <v>5</v>
      </c>
      <c r="E8" s="177">
        <v>15</v>
      </c>
      <c r="I8" s="1"/>
    </row>
    <row r="9" spans="1:9" x14ac:dyDescent="0.25">
      <c r="A9" s="177" t="s">
        <v>207</v>
      </c>
      <c r="B9" s="177">
        <v>10</v>
      </c>
      <c r="C9" s="177">
        <v>5</v>
      </c>
      <c r="D9" s="177">
        <v>0</v>
      </c>
      <c r="E9" s="177">
        <v>10</v>
      </c>
      <c r="I9" s="1"/>
    </row>
    <row r="10" spans="1:9" x14ac:dyDescent="0.25">
      <c r="A10" s="177" t="s">
        <v>208</v>
      </c>
      <c r="B10" s="177">
        <v>10</v>
      </c>
      <c r="C10" s="177">
        <v>15</v>
      </c>
      <c r="D10" s="177">
        <v>20</v>
      </c>
      <c r="E10" s="177">
        <v>15</v>
      </c>
      <c r="I10" s="1"/>
    </row>
    <row r="11" spans="1:9" x14ac:dyDescent="0.25">
      <c r="A11" s="177" t="s">
        <v>209</v>
      </c>
      <c r="B11" s="177">
        <v>10</v>
      </c>
      <c r="C11" s="177">
        <v>15</v>
      </c>
      <c r="D11" s="177">
        <v>10</v>
      </c>
      <c r="E11" s="177">
        <v>15</v>
      </c>
      <c r="I11" s="1"/>
    </row>
    <row r="12" spans="1:9" x14ac:dyDescent="0.25">
      <c r="A12" s="177" t="s">
        <v>162</v>
      </c>
      <c r="B12" s="177">
        <v>10</v>
      </c>
      <c r="C12" s="177">
        <v>15</v>
      </c>
      <c r="D12" s="177">
        <v>5</v>
      </c>
      <c r="E12" s="177">
        <v>30</v>
      </c>
      <c r="I12" s="1"/>
    </row>
    <row r="13" spans="1:9" x14ac:dyDescent="0.25">
      <c r="A13" s="177" t="s">
        <v>210</v>
      </c>
      <c r="B13" s="177">
        <v>25</v>
      </c>
      <c r="C13" s="177">
        <v>20</v>
      </c>
      <c r="D13" s="177">
        <v>15</v>
      </c>
      <c r="E13" s="177">
        <v>35</v>
      </c>
      <c r="I13" s="1"/>
    </row>
    <row r="14" spans="1:9" x14ac:dyDescent="0.25">
      <c r="A14" s="177" t="s">
        <v>71</v>
      </c>
      <c r="B14" s="177">
        <v>5</v>
      </c>
      <c r="C14" s="177">
        <v>0</v>
      </c>
      <c r="D14" s="177">
        <v>0</v>
      </c>
      <c r="E14" s="177">
        <v>0</v>
      </c>
      <c r="I14" s="1"/>
    </row>
    <row r="15" spans="1:9" x14ac:dyDescent="0.25">
      <c r="A15" s="218" t="s">
        <v>54</v>
      </c>
      <c r="B15" s="218">
        <v>130</v>
      </c>
      <c r="C15" s="218">
        <v>170</v>
      </c>
      <c r="D15" s="218">
        <v>135</v>
      </c>
      <c r="E15" s="218">
        <v>265</v>
      </c>
    </row>
    <row r="16" spans="1:9" x14ac:dyDescent="0.25">
      <c r="A16" s="63" t="s">
        <v>105</v>
      </c>
      <c r="B16" s="63"/>
    </row>
    <row r="17" spans="1:2" x14ac:dyDescent="0.25">
      <c r="A17" s="63" t="s">
        <v>171</v>
      </c>
      <c r="B17" s="63"/>
    </row>
    <row r="18" spans="1:2" x14ac:dyDescent="0.25">
      <c r="A18" s="65" t="s">
        <v>211</v>
      </c>
      <c r="B18" s="65"/>
    </row>
    <row r="19" spans="1:2" x14ac:dyDescent="0.25">
      <c r="A19" s="65" t="s">
        <v>212</v>
      </c>
      <c r="B19" s="65"/>
    </row>
    <row r="20" spans="1:2" x14ac:dyDescent="0.25">
      <c r="A20" s="65" t="s">
        <v>213</v>
      </c>
      <c r="B20" s="6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0AFD-B555-4203-B3D0-DF86F0A092CC}">
  <dimension ref="A1:M13"/>
  <sheetViews>
    <sheetView workbookViewId="0">
      <selection activeCell="A13" sqref="A13"/>
    </sheetView>
  </sheetViews>
  <sheetFormatPr defaultRowHeight="15" x14ac:dyDescent="0.25"/>
  <cols>
    <col min="1" max="1" width="16.42578125" customWidth="1"/>
    <col min="2" max="2" width="14.42578125" bestFit="1" customWidth="1"/>
    <col min="3" max="3" width="12.42578125" bestFit="1" customWidth="1"/>
    <col min="4" max="4" width="12.5703125" bestFit="1" customWidth="1"/>
    <col min="5" max="5" width="14.42578125" bestFit="1" customWidth="1"/>
    <col min="6" max="7" width="12.42578125" bestFit="1" customWidth="1"/>
    <col min="8" max="8" width="14.42578125" bestFit="1" customWidth="1"/>
    <col min="9" max="10" width="12.42578125" bestFit="1" customWidth="1"/>
    <col min="11" max="11" width="14.42578125" bestFit="1" customWidth="1"/>
    <col min="12" max="13" width="12.42578125" bestFit="1" customWidth="1"/>
  </cols>
  <sheetData>
    <row r="1" spans="1:13" ht="26.85" customHeight="1" x14ac:dyDescent="0.25">
      <c r="A1" s="85" t="s">
        <v>23</v>
      </c>
      <c r="B1" s="1"/>
      <c r="C1" s="1"/>
      <c r="D1" s="1"/>
    </row>
    <row r="2" spans="1:13" x14ac:dyDescent="0.25">
      <c r="A2" s="175" t="s">
        <v>448</v>
      </c>
      <c r="B2" s="237" t="s">
        <v>452</v>
      </c>
      <c r="C2" s="237" t="s">
        <v>453</v>
      </c>
      <c r="D2" s="237" t="s">
        <v>454</v>
      </c>
      <c r="E2" s="221" t="s">
        <v>455</v>
      </c>
      <c r="F2" s="222" t="s">
        <v>456</v>
      </c>
      <c r="G2" s="223" t="s">
        <v>457</v>
      </c>
      <c r="H2" s="228" t="s">
        <v>458</v>
      </c>
      <c r="I2" s="229" t="s">
        <v>459</v>
      </c>
      <c r="J2" s="230" t="s">
        <v>460</v>
      </c>
      <c r="K2" s="221" t="s">
        <v>461</v>
      </c>
      <c r="L2" s="222" t="s">
        <v>462</v>
      </c>
      <c r="M2" s="223" t="s">
        <v>463</v>
      </c>
    </row>
    <row r="3" spans="1:13" x14ac:dyDescent="0.25">
      <c r="A3" s="214" t="s">
        <v>441</v>
      </c>
      <c r="B3" s="224">
        <v>30</v>
      </c>
      <c r="C3" s="224">
        <v>40</v>
      </c>
      <c r="D3" s="224">
        <v>70</v>
      </c>
      <c r="E3" s="224">
        <v>75</v>
      </c>
      <c r="F3" s="225">
        <v>80</v>
      </c>
      <c r="G3" s="123">
        <v>155</v>
      </c>
      <c r="H3" s="224">
        <v>95</v>
      </c>
      <c r="I3" s="225">
        <v>110</v>
      </c>
      <c r="J3" s="123">
        <v>210</v>
      </c>
      <c r="K3" s="224">
        <v>140</v>
      </c>
      <c r="L3">
        <v>150</v>
      </c>
      <c r="M3" s="124">
        <v>285</v>
      </c>
    </row>
    <row r="4" spans="1:13" x14ac:dyDescent="0.25">
      <c r="A4" s="177" t="s">
        <v>442</v>
      </c>
      <c r="B4" s="226">
        <v>20</v>
      </c>
      <c r="C4" s="226">
        <v>40</v>
      </c>
      <c r="D4" s="226">
        <v>60</v>
      </c>
      <c r="E4" s="226">
        <v>45</v>
      </c>
      <c r="F4">
        <v>90</v>
      </c>
      <c r="G4" s="124">
        <v>135</v>
      </c>
      <c r="H4" s="226">
        <v>60</v>
      </c>
      <c r="I4">
        <v>140</v>
      </c>
      <c r="J4" s="124">
        <v>195</v>
      </c>
      <c r="K4" s="226">
        <v>115</v>
      </c>
      <c r="L4">
        <v>250</v>
      </c>
      <c r="M4" s="124">
        <v>365</v>
      </c>
    </row>
    <row r="5" spans="1:13" x14ac:dyDescent="0.25">
      <c r="A5" s="177" t="s">
        <v>464</v>
      </c>
      <c r="B5" s="226">
        <v>20</v>
      </c>
      <c r="C5" s="226">
        <v>40</v>
      </c>
      <c r="D5" s="226">
        <v>60</v>
      </c>
      <c r="E5" s="226">
        <v>35</v>
      </c>
      <c r="F5">
        <v>75</v>
      </c>
      <c r="G5" s="124">
        <v>110</v>
      </c>
      <c r="H5" s="226">
        <v>50</v>
      </c>
      <c r="I5">
        <v>125</v>
      </c>
      <c r="J5" s="124">
        <v>175</v>
      </c>
      <c r="K5" s="226">
        <v>90</v>
      </c>
      <c r="L5">
        <v>210</v>
      </c>
      <c r="M5" s="124">
        <v>300</v>
      </c>
    </row>
    <row r="6" spans="1:13" x14ac:dyDescent="0.25">
      <c r="A6" s="218" t="s">
        <v>54</v>
      </c>
      <c r="B6" s="227">
        <v>45</v>
      </c>
      <c r="C6" s="227">
        <v>80</v>
      </c>
      <c r="D6" s="227">
        <v>130</v>
      </c>
      <c r="E6" s="227">
        <v>120</v>
      </c>
      <c r="F6" s="219">
        <v>170</v>
      </c>
      <c r="G6" s="220">
        <v>290</v>
      </c>
      <c r="H6" s="227">
        <v>155</v>
      </c>
      <c r="I6" s="219">
        <v>250</v>
      </c>
      <c r="J6" s="220">
        <v>405</v>
      </c>
      <c r="K6" s="227">
        <v>250</v>
      </c>
      <c r="L6" s="219">
        <v>400</v>
      </c>
      <c r="M6" s="220">
        <v>650</v>
      </c>
    </row>
    <row r="7" spans="1:13" x14ac:dyDescent="0.25">
      <c r="A7" s="63" t="s">
        <v>105</v>
      </c>
    </row>
    <row r="8" spans="1:13" x14ac:dyDescent="0.25">
      <c r="A8" s="63" t="s">
        <v>171</v>
      </c>
    </row>
    <row r="9" spans="1:13" x14ac:dyDescent="0.25">
      <c r="A9" s="63" t="s">
        <v>504</v>
      </c>
    </row>
    <row r="10" spans="1:13" x14ac:dyDescent="0.25">
      <c r="A10" s="63" t="s">
        <v>505</v>
      </c>
    </row>
    <row r="11" spans="1:13" x14ac:dyDescent="0.25">
      <c r="A11" s="53" t="s">
        <v>506</v>
      </c>
    </row>
    <row r="12" spans="1:13" x14ac:dyDescent="0.25">
      <c r="A12" s="238" t="s">
        <v>490</v>
      </c>
    </row>
    <row r="13" spans="1:13" x14ac:dyDescent="0.25">
      <c r="A13" s="2" t="s">
        <v>73</v>
      </c>
    </row>
  </sheetData>
  <hyperlinks>
    <hyperlink ref="A13" location="Index!A1" display="Return to Index" xr:uid="{508B2027-06FB-4F61-AE38-B753B18125A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8600-AEA0-4232-884C-131DD3BB003E}">
  <dimension ref="A1:C17"/>
  <sheetViews>
    <sheetView workbookViewId="0">
      <selection activeCell="A9" sqref="A9"/>
    </sheetView>
  </sheetViews>
  <sheetFormatPr defaultRowHeight="15" x14ac:dyDescent="0.25"/>
  <cols>
    <col min="1" max="1" width="12.5703125" customWidth="1"/>
    <col min="2" max="2" width="17.5703125" customWidth="1"/>
    <col min="3" max="3" width="17.42578125" customWidth="1"/>
  </cols>
  <sheetData>
    <row r="1" spans="1:3" ht="22.5" customHeight="1" x14ac:dyDescent="0.25">
      <c r="A1" s="47" t="s">
        <v>25</v>
      </c>
    </row>
    <row r="2" spans="1:3" ht="24" customHeight="1" x14ac:dyDescent="0.25">
      <c r="A2" s="1" t="s">
        <v>507</v>
      </c>
    </row>
    <row r="3" spans="1:3" ht="25.5" customHeight="1" thickBot="1" x14ac:dyDescent="0.3">
      <c r="A3" s="250" t="s">
        <v>508</v>
      </c>
    </row>
    <row r="4" spans="1:3" ht="15.75" thickBot="1" x14ac:dyDescent="0.3">
      <c r="A4" s="239" t="s">
        <v>509</v>
      </c>
      <c r="B4" s="245" t="s">
        <v>510</v>
      </c>
      <c r="C4" s="245" t="s">
        <v>511</v>
      </c>
    </row>
    <row r="5" spans="1:3" x14ac:dyDescent="0.25">
      <c r="A5" s="240" t="s">
        <v>512</v>
      </c>
      <c r="B5" s="246">
        <v>715</v>
      </c>
      <c r="C5" s="251">
        <v>0.39</v>
      </c>
    </row>
    <row r="6" spans="1:3" x14ac:dyDescent="0.25">
      <c r="A6" s="241" t="s">
        <v>513</v>
      </c>
      <c r="B6" s="247">
        <v>650</v>
      </c>
      <c r="C6" s="252">
        <v>0.35</v>
      </c>
    </row>
    <row r="7" spans="1:3" ht="15.75" thickBot="1" x14ac:dyDescent="0.3">
      <c r="A7" s="242" t="s">
        <v>514</v>
      </c>
      <c r="B7" s="248">
        <v>480</v>
      </c>
      <c r="C7" s="253">
        <v>0.26</v>
      </c>
    </row>
    <row r="8" spans="1:3" ht="15.75" thickBot="1" x14ac:dyDescent="0.3">
      <c r="A8" s="243" t="s">
        <v>54</v>
      </c>
      <c r="B8" s="249">
        <v>1845</v>
      </c>
      <c r="C8" s="254">
        <v>1</v>
      </c>
    </row>
    <row r="9" spans="1:3" x14ac:dyDescent="0.25">
      <c r="A9" s="211" t="s">
        <v>466</v>
      </c>
    </row>
    <row r="10" spans="1:3" x14ac:dyDescent="0.25">
      <c r="A10" s="244" t="s">
        <v>515</v>
      </c>
    </row>
    <row r="11" spans="1:3" x14ac:dyDescent="0.25">
      <c r="A11" s="211" t="s">
        <v>516</v>
      </c>
    </row>
    <row r="12" spans="1:3" x14ac:dyDescent="0.25">
      <c r="A12" s="211" t="s">
        <v>517</v>
      </c>
    </row>
    <row r="13" spans="1:3" x14ac:dyDescent="0.25">
      <c r="A13" t="s">
        <v>518</v>
      </c>
    </row>
    <row r="14" spans="1:3" x14ac:dyDescent="0.25">
      <c r="A14" t="s">
        <v>519</v>
      </c>
    </row>
    <row r="15" spans="1:3" x14ac:dyDescent="0.25">
      <c r="A15" t="s">
        <v>520</v>
      </c>
    </row>
    <row r="16" spans="1:3" x14ac:dyDescent="0.25">
      <c r="A16" t="s">
        <v>521</v>
      </c>
    </row>
    <row r="17" spans="1:1" x14ac:dyDescent="0.25">
      <c r="A17" s="2" t="s">
        <v>73</v>
      </c>
    </row>
  </sheetData>
  <hyperlinks>
    <hyperlink ref="A17" location="Index!A1" display="Return to Index" xr:uid="{49DC97B4-29B5-49DD-93F6-88F09CB73B6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5CBF-2537-4480-9D05-6E5CB8B1CBF2}">
  <dimension ref="A1:D13"/>
  <sheetViews>
    <sheetView workbookViewId="0">
      <selection activeCell="A13" sqref="A13"/>
    </sheetView>
  </sheetViews>
  <sheetFormatPr defaultRowHeight="15" x14ac:dyDescent="0.25"/>
  <cols>
    <col min="1" max="1" width="41.5703125" customWidth="1"/>
    <col min="2" max="2" width="22.5703125" bestFit="1" customWidth="1"/>
    <col min="3" max="3" width="39.5703125" bestFit="1" customWidth="1"/>
    <col min="4" max="4" width="38.5703125" bestFit="1" customWidth="1"/>
  </cols>
  <sheetData>
    <row r="1" spans="1:4" ht="32.1" customHeight="1" x14ac:dyDescent="0.3">
      <c r="A1" s="258" t="s">
        <v>26</v>
      </c>
    </row>
    <row r="2" spans="1:4" ht="24" customHeight="1" thickBot="1" x14ac:dyDescent="0.3">
      <c r="A2" s="256" t="s">
        <v>522</v>
      </c>
      <c r="B2" s="257" t="s">
        <v>523</v>
      </c>
      <c r="C2" s="257" t="s">
        <v>524</v>
      </c>
      <c r="D2" s="257" t="s">
        <v>525</v>
      </c>
    </row>
    <row r="3" spans="1:4" x14ac:dyDescent="0.25">
      <c r="A3" t="s">
        <v>56</v>
      </c>
      <c r="B3">
        <v>60</v>
      </c>
      <c r="C3">
        <v>55</v>
      </c>
      <c r="D3" s="255">
        <v>0.9</v>
      </c>
    </row>
    <row r="4" spans="1:4" x14ac:dyDescent="0.25">
      <c r="A4" t="s">
        <v>59</v>
      </c>
      <c r="B4">
        <v>55</v>
      </c>
      <c r="C4">
        <v>55</v>
      </c>
      <c r="D4" s="255">
        <v>0.94736842105263153</v>
      </c>
    </row>
    <row r="5" spans="1:4" x14ac:dyDescent="0.25">
      <c r="A5" t="s">
        <v>61</v>
      </c>
      <c r="B5">
        <v>20</v>
      </c>
      <c r="C5">
        <v>20</v>
      </c>
      <c r="D5" s="255">
        <v>1</v>
      </c>
    </row>
    <row r="6" spans="1:4" x14ac:dyDescent="0.25">
      <c r="A6" t="s">
        <v>70</v>
      </c>
      <c r="B6">
        <v>90</v>
      </c>
      <c r="C6">
        <v>75</v>
      </c>
      <c r="D6" s="255">
        <v>0.81111111111111112</v>
      </c>
    </row>
    <row r="7" spans="1:4" ht="23.1" customHeight="1" x14ac:dyDescent="0.25">
      <c r="A7" s="211" t="s">
        <v>526</v>
      </c>
    </row>
    <row r="8" spans="1:4" ht="27.6" customHeight="1" x14ac:dyDescent="0.25">
      <c r="A8" s="244" t="s">
        <v>515</v>
      </c>
    </row>
    <row r="9" spans="1:4" x14ac:dyDescent="0.25">
      <c r="A9" s="211" t="s">
        <v>527</v>
      </c>
    </row>
    <row r="10" spans="1:4" x14ac:dyDescent="0.25">
      <c r="A10" t="s">
        <v>528</v>
      </c>
    </row>
    <row r="11" spans="1:4" x14ac:dyDescent="0.25">
      <c r="A11" t="s">
        <v>529</v>
      </c>
    </row>
    <row r="12" spans="1:4" x14ac:dyDescent="0.25">
      <c r="A12" t="s">
        <v>530</v>
      </c>
    </row>
    <row r="13" spans="1:4" x14ac:dyDescent="0.25">
      <c r="A13" s="2" t="s">
        <v>73</v>
      </c>
    </row>
  </sheetData>
  <hyperlinks>
    <hyperlink ref="A13" location="Index!A1" display="Return to Index" xr:uid="{0EF7B11E-F532-4802-B630-B7BB5D2834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workbookViewId="0">
      <selection activeCell="A22" sqref="A22"/>
    </sheetView>
  </sheetViews>
  <sheetFormatPr defaultRowHeight="15" x14ac:dyDescent="0.25"/>
  <cols>
    <col min="1" max="1" width="43.42578125" customWidth="1"/>
    <col min="2" max="2" width="9.5703125" customWidth="1"/>
    <col min="3" max="3" width="12.42578125" customWidth="1"/>
  </cols>
  <sheetData>
    <row r="1" spans="1:5" ht="25.5" customHeight="1" x14ac:dyDescent="0.25">
      <c r="A1" s="1" t="s">
        <v>82</v>
      </c>
    </row>
    <row r="2" spans="1:5" ht="27" customHeight="1" x14ac:dyDescent="0.25">
      <c r="A2" s="18" t="s">
        <v>83</v>
      </c>
      <c r="B2" s="19" t="s">
        <v>76</v>
      </c>
      <c r="C2" s="19" t="s">
        <v>84</v>
      </c>
    </row>
    <row r="3" spans="1:5" x14ac:dyDescent="0.25">
      <c r="A3" t="s">
        <v>55</v>
      </c>
      <c r="B3">
        <v>34</v>
      </c>
      <c r="C3" s="16">
        <v>0.13333333333333333</v>
      </c>
      <c r="E3" s="16"/>
    </row>
    <row r="4" spans="1:5" x14ac:dyDescent="0.25">
      <c r="A4" t="s">
        <v>56</v>
      </c>
      <c r="B4">
        <v>9</v>
      </c>
      <c r="C4" s="16">
        <v>3.5294117647058823E-2</v>
      </c>
      <c r="E4" s="16"/>
    </row>
    <row r="5" spans="1:5" x14ac:dyDescent="0.25">
      <c r="A5" t="s">
        <v>59</v>
      </c>
      <c r="B5">
        <v>90</v>
      </c>
      <c r="C5" s="16">
        <v>0.35294117647058826</v>
      </c>
      <c r="E5" s="16"/>
    </row>
    <row r="6" spans="1:5" x14ac:dyDescent="0.25">
      <c r="A6" t="s">
        <v>60</v>
      </c>
      <c r="B6">
        <v>54</v>
      </c>
      <c r="C6" s="16">
        <v>0.21176470588235294</v>
      </c>
      <c r="E6" s="16"/>
    </row>
    <row r="7" spans="1:5" x14ac:dyDescent="0.25">
      <c r="A7" t="s">
        <v>61</v>
      </c>
      <c r="B7">
        <v>15</v>
      </c>
      <c r="C7" s="17">
        <v>5.8823529411764705E-2</v>
      </c>
      <c r="E7" s="16"/>
    </row>
    <row r="8" spans="1:5" x14ac:dyDescent="0.25">
      <c r="A8" t="s">
        <v>63</v>
      </c>
      <c r="B8">
        <v>4</v>
      </c>
      <c r="C8" s="16">
        <v>1.5686274509803921E-2</v>
      </c>
      <c r="E8" s="16"/>
    </row>
    <row r="9" spans="1:5" x14ac:dyDescent="0.25">
      <c r="A9" t="s">
        <v>70</v>
      </c>
      <c r="B9">
        <v>49</v>
      </c>
      <c r="C9" s="16">
        <v>0.19215686274509805</v>
      </c>
      <c r="E9" s="16"/>
    </row>
    <row r="10" spans="1:5" x14ac:dyDescent="0.25">
      <c r="A10" s="1" t="s">
        <v>54</v>
      </c>
      <c r="B10" s="1">
        <v>255</v>
      </c>
      <c r="C10" s="1">
        <v>100</v>
      </c>
    </row>
    <row r="11" spans="1:5" ht="49.35" customHeight="1" x14ac:dyDescent="0.25">
      <c r="A11" s="1" t="s">
        <v>85</v>
      </c>
      <c r="C11" s="16"/>
    </row>
    <row r="12" spans="1:5" ht="30" customHeight="1" x14ac:dyDescent="0.25">
      <c r="A12" s="18" t="s">
        <v>83</v>
      </c>
      <c r="B12" s="19" t="s">
        <v>76</v>
      </c>
      <c r="C12" s="19" t="s">
        <v>84</v>
      </c>
    </row>
    <row r="13" spans="1:5" x14ac:dyDescent="0.25">
      <c r="A13" t="s">
        <v>55</v>
      </c>
      <c r="B13">
        <v>27</v>
      </c>
      <c r="C13" s="16">
        <v>0.18120805369127516</v>
      </c>
      <c r="D13" s="16"/>
    </row>
    <row r="14" spans="1:5" x14ac:dyDescent="0.25">
      <c r="A14" t="s">
        <v>56</v>
      </c>
      <c r="B14">
        <v>16</v>
      </c>
      <c r="C14" s="16">
        <v>0.10738255033557047</v>
      </c>
      <c r="D14" s="16"/>
    </row>
    <row r="15" spans="1:5" x14ac:dyDescent="0.25">
      <c r="A15" t="s">
        <v>59</v>
      </c>
      <c r="B15">
        <v>36</v>
      </c>
      <c r="C15" s="16">
        <v>0.24161073825503357</v>
      </c>
      <c r="D15" s="16"/>
    </row>
    <row r="16" spans="1:5" x14ac:dyDescent="0.25">
      <c r="A16" t="s">
        <v>60</v>
      </c>
      <c r="B16">
        <v>18</v>
      </c>
      <c r="C16" s="16">
        <v>0.12080536912751678</v>
      </c>
      <c r="D16" s="16"/>
    </row>
    <row r="17" spans="1:4" x14ac:dyDescent="0.25">
      <c r="A17" t="s">
        <v>61</v>
      </c>
      <c r="B17">
        <v>8</v>
      </c>
      <c r="C17" s="17">
        <v>5.3691275167785234E-2</v>
      </c>
      <c r="D17" s="16"/>
    </row>
    <row r="18" spans="1:4" x14ac:dyDescent="0.25">
      <c r="A18" t="s">
        <v>70</v>
      </c>
      <c r="B18">
        <v>44</v>
      </c>
      <c r="C18" s="16">
        <v>0.29530201342281881</v>
      </c>
      <c r="D18" s="16"/>
    </row>
    <row r="19" spans="1:4" x14ac:dyDescent="0.25">
      <c r="A19" s="1" t="s">
        <v>54</v>
      </c>
      <c r="B19" s="1">
        <v>149</v>
      </c>
      <c r="C19" s="1">
        <v>100</v>
      </c>
    </row>
    <row r="21" spans="1:4" x14ac:dyDescent="0.25">
      <c r="A21" t="s">
        <v>72</v>
      </c>
    </row>
    <row r="22" spans="1:4" x14ac:dyDescent="0.25">
      <c r="A22" s="2" t="s">
        <v>73</v>
      </c>
    </row>
  </sheetData>
  <hyperlinks>
    <hyperlink ref="A22" location="Index!A1" display="Return to Index" xr:uid="{C5CED179-3FC2-4151-B3CA-242C05FB380F}"/>
  </hyperlinks>
  <pageMargins left="0.7" right="0.7" top="0.75" bottom="0.75" header="0.3" footer="0.3"/>
  <pageSetup paperSize="9" orientation="portrait" r:id="rId1"/>
  <tableParts count="2">
    <tablePart r:id="rId2"/>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6A858-E55C-450B-864C-C92D207557FB}">
  <dimension ref="A1:K13"/>
  <sheetViews>
    <sheetView workbookViewId="0">
      <selection activeCell="A7" sqref="A7:A12"/>
    </sheetView>
  </sheetViews>
  <sheetFormatPr defaultRowHeight="15" x14ac:dyDescent="0.25"/>
  <cols>
    <col min="2" max="2" width="15.5703125" bestFit="1" customWidth="1"/>
    <col min="3" max="3" width="13.5703125" bestFit="1" customWidth="1"/>
    <col min="4" max="4" width="12" bestFit="1" customWidth="1"/>
    <col min="5" max="5" width="13.5703125" bestFit="1" customWidth="1"/>
    <col min="6" max="6" width="15.5703125" bestFit="1" customWidth="1"/>
    <col min="7" max="7" width="13.5703125" bestFit="1" customWidth="1"/>
    <col min="8" max="8" width="15.5703125" bestFit="1" customWidth="1"/>
    <col min="9" max="9" width="13.5703125" bestFit="1" customWidth="1"/>
    <col min="10" max="10" width="15.42578125" bestFit="1" customWidth="1"/>
    <col min="11" max="11" width="13.5703125" bestFit="1" customWidth="1"/>
  </cols>
  <sheetData>
    <row r="1" spans="1:11" ht="24.75" customHeight="1" thickBot="1" x14ac:dyDescent="0.35">
      <c r="A1" s="260" t="s">
        <v>27</v>
      </c>
    </row>
    <row r="2" spans="1:11" ht="18.75" thickTop="1" thickBot="1" x14ac:dyDescent="0.35">
      <c r="A2" s="260" t="s">
        <v>531</v>
      </c>
      <c r="B2" s="260" t="s">
        <v>532</v>
      </c>
      <c r="C2" s="260" t="s">
        <v>533</v>
      </c>
      <c r="D2" s="260" t="s">
        <v>534</v>
      </c>
      <c r="E2" s="260" t="s">
        <v>535</v>
      </c>
      <c r="F2" s="260" t="s">
        <v>536</v>
      </c>
      <c r="G2" s="260" t="s">
        <v>537</v>
      </c>
      <c r="H2" s="260" t="s">
        <v>538</v>
      </c>
      <c r="I2" s="260" t="s">
        <v>539</v>
      </c>
      <c r="J2" s="260" t="s">
        <v>540</v>
      </c>
      <c r="K2" s="260" t="s">
        <v>541</v>
      </c>
    </row>
    <row r="3" spans="1:11" ht="15.75" thickTop="1" x14ac:dyDescent="0.25">
      <c r="A3" t="s">
        <v>217</v>
      </c>
      <c r="B3">
        <v>25</v>
      </c>
      <c r="C3" s="255">
        <v>1</v>
      </c>
      <c r="D3">
        <v>19</v>
      </c>
      <c r="E3" s="255">
        <v>1</v>
      </c>
      <c r="F3">
        <v>100</v>
      </c>
      <c r="G3" s="255">
        <v>1</v>
      </c>
      <c r="H3">
        <v>140</v>
      </c>
      <c r="I3" s="255">
        <v>1</v>
      </c>
      <c r="J3">
        <v>200</v>
      </c>
      <c r="K3" s="255">
        <v>0.96135265700483097</v>
      </c>
    </row>
    <row r="4" spans="1:11" x14ac:dyDescent="0.25">
      <c r="A4" t="s">
        <v>223</v>
      </c>
      <c r="B4">
        <v>0</v>
      </c>
      <c r="C4" s="255">
        <v>0</v>
      </c>
      <c r="D4">
        <v>0</v>
      </c>
      <c r="E4" s="255">
        <v>0</v>
      </c>
      <c r="F4">
        <v>0</v>
      </c>
      <c r="G4" s="255">
        <v>0</v>
      </c>
      <c r="H4">
        <v>0</v>
      </c>
      <c r="I4" s="255">
        <v>0</v>
      </c>
      <c r="J4">
        <v>10</v>
      </c>
      <c r="K4" s="255">
        <v>3.864734299516908E-2</v>
      </c>
    </row>
    <row r="5" spans="1:11" x14ac:dyDescent="0.25">
      <c r="A5" s="1" t="s">
        <v>54</v>
      </c>
      <c r="B5" s="1">
        <v>25</v>
      </c>
      <c r="C5" s="261">
        <v>1</v>
      </c>
      <c r="D5" s="1">
        <v>60</v>
      </c>
      <c r="E5" s="261">
        <v>1</v>
      </c>
      <c r="F5" s="1">
        <v>100</v>
      </c>
      <c r="G5" s="261">
        <v>1</v>
      </c>
      <c r="H5" s="1">
        <v>140</v>
      </c>
      <c r="I5" s="261">
        <v>1</v>
      </c>
      <c r="J5" s="1">
        <v>205</v>
      </c>
      <c r="K5" s="261">
        <v>1</v>
      </c>
    </row>
    <row r="6" spans="1:11" ht="24" customHeight="1" x14ac:dyDescent="0.25">
      <c r="A6" s="211" t="s">
        <v>466</v>
      </c>
      <c r="B6" s="1"/>
      <c r="C6" s="261"/>
      <c r="D6" s="1"/>
      <c r="E6" s="261"/>
      <c r="F6" s="1"/>
      <c r="G6" s="261"/>
      <c r="H6" s="1"/>
      <c r="I6" s="261"/>
      <c r="J6" s="1"/>
      <c r="K6" s="261"/>
    </row>
    <row r="7" spans="1:11" ht="28.5" customHeight="1" x14ac:dyDescent="0.25">
      <c r="A7" s="244" t="s">
        <v>515</v>
      </c>
    </row>
    <row r="8" spans="1:11" x14ac:dyDescent="0.25">
      <c r="A8" s="211" t="s">
        <v>542</v>
      </c>
    </row>
    <row r="9" spans="1:11" x14ac:dyDescent="0.25">
      <c r="A9" t="s">
        <v>528</v>
      </c>
    </row>
    <row r="10" spans="1:11" x14ac:dyDescent="0.25">
      <c r="A10" t="s">
        <v>529</v>
      </c>
    </row>
    <row r="11" spans="1:11" x14ac:dyDescent="0.25">
      <c r="A11" t="s">
        <v>530</v>
      </c>
    </row>
    <row r="12" spans="1:11" x14ac:dyDescent="0.25">
      <c r="A12" t="s">
        <v>543</v>
      </c>
    </row>
    <row r="13" spans="1:11" ht="24" customHeight="1" x14ac:dyDescent="0.25">
      <c r="A13" s="2" t="s">
        <v>73</v>
      </c>
    </row>
  </sheetData>
  <hyperlinks>
    <hyperlink ref="A13" location="Index!A1" display="Return to Index" xr:uid="{70564649-C036-4ABF-8A0B-281B4AD3065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92FC6-05C3-4AB7-B765-6E0E0C23DF2B}">
  <dimension ref="A1:K30"/>
  <sheetViews>
    <sheetView topLeftCell="A15" workbookViewId="0">
      <selection activeCell="A30" sqref="A30"/>
    </sheetView>
  </sheetViews>
  <sheetFormatPr defaultRowHeight="15" x14ac:dyDescent="0.25"/>
  <cols>
    <col min="1" max="1" width="27.5703125" customWidth="1"/>
    <col min="2" max="2" width="14" bestFit="1" customWidth="1"/>
    <col min="3" max="3" width="12.42578125" bestFit="1" customWidth="1"/>
    <col min="4" max="4" width="14" bestFit="1" customWidth="1"/>
    <col min="5" max="5" width="12.5703125" bestFit="1" customWidth="1"/>
    <col min="6" max="6" width="14" bestFit="1" customWidth="1"/>
    <col min="7" max="7" width="12.5703125" bestFit="1" customWidth="1"/>
    <col min="8" max="8" width="14" bestFit="1" customWidth="1"/>
    <col min="9" max="9" width="12.5703125" bestFit="1" customWidth="1"/>
    <col min="10" max="10" width="14" bestFit="1" customWidth="1"/>
    <col min="11" max="11" width="12.5703125" bestFit="1" customWidth="1"/>
  </cols>
  <sheetData>
    <row r="1" spans="1:11" ht="17.25" x14ac:dyDescent="0.25">
      <c r="A1" s="263" t="s">
        <v>28</v>
      </c>
      <c r="B1" s="263"/>
      <c r="C1" s="263"/>
      <c r="D1" s="264"/>
      <c r="E1" s="264"/>
      <c r="F1" s="264"/>
      <c r="G1" s="264"/>
      <c r="H1" s="264"/>
    </row>
    <row r="2" spans="1:11" x14ac:dyDescent="0.25">
      <c r="A2" s="265" t="s">
        <v>544</v>
      </c>
      <c r="B2" s="267" t="s">
        <v>532</v>
      </c>
      <c r="C2" s="266" t="s">
        <v>533</v>
      </c>
      <c r="D2" s="266" t="s">
        <v>545</v>
      </c>
      <c r="E2" s="269" t="s">
        <v>546</v>
      </c>
      <c r="F2" s="266" t="s">
        <v>536</v>
      </c>
      <c r="G2" s="269" t="s">
        <v>547</v>
      </c>
      <c r="H2" s="269" t="s">
        <v>538</v>
      </c>
      <c r="I2" s="268" t="s">
        <v>548</v>
      </c>
      <c r="J2" s="268" t="s">
        <v>549</v>
      </c>
      <c r="K2" s="268" t="s">
        <v>550</v>
      </c>
    </row>
    <row r="3" spans="1:11" x14ac:dyDescent="0.25">
      <c r="A3" t="s">
        <v>153</v>
      </c>
      <c r="B3">
        <v>10</v>
      </c>
      <c r="C3">
        <v>3</v>
      </c>
      <c r="D3" s="270">
        <v>25</v>
      </c>
      <c r="E3">
        <v>3</v>
      </c>
      <c r="F3" s="212">
        <v>45</v>
      </c>
      <c r="G3">
        <v>5</v>
      </c>
      <c r="H3" s="212">
        <v>40</v>
      </c>
      <c r="I3" s="270">
        <v>4</v>
      </c>
      <c r="J3" s="270">
        <v>35</v>
      </c>
      <c r="K3" s="270">
        <v>3</v>
      </c>
    </row>
    <row r="4" spans="1:11" x14ac:dyDescent="0.25">
      <c r="A4" t="s">
        <v>154</v>
      </c>
      <c r="B4">
        <v>5</v>
      </c>
      <c r="C4">
        <v>2</v>
      </c>
      <c r="D4" s="270">
        <v>15</v>
      </c>
      <c r="E4">
        <v>2</v>
      </c>
      <c r="F4" s="212">
        <v>25</v>
      </c>
      <c r="G4">
        <v>2</v>
      </c>
      <c r="H4" s="212">
        <v>25</v>
      </c>
      <c r="I4" s="270">
        <v>3</v>
      </c>
      <c r="J4" s="270">
        <v>25</v>
      </c>
      <c r="K4" s="270">
        <v>2</v>
      </c>
    </row>
    <row r="5" spans="1:11" x14ac:dyDescent="0.25">
      <c r="A5" t="s">
        <v>155</v>
      </c>
      <c r="B5">
        <v>5</v>
      </c>
      <c r="C5">
        <v>1</v>
      </c>
      <c r="D5" s="270">
        <v>15</v>
      </c>
      <c r="E5">
        <v>2</v>
      </c>
      <c r="F5" s="212">
        <v>30</v>
      </c>
      <c r="G5">
        <v>3</v>
      </c>
      <c r="H5" s="212">
        <v>30</v>
      </c>
      <c r="I5" s="270">
        <v>3</v>
      </c>
      <c r="J5" s="270">
        <v>30</v>
      </c>
      <c r="K5" s="270">
        <v>3</v>
      </c>
    </row>
    <row r="6" spans="1:11" x14ac:dyDescent="0.25">
      <c r="A6" t="s">
        <v>156</v>
      </c>
      <c r="B6">
        <v>10</v>
      </c>
      <c r="C6">
        <v>3</v>
      </c>
      <c r="D6" s="270">
        <v>15</v>
      </c>
      <c r="E6">
        <v>2</v>
      </c>
      <c r="F6" s="212">
        <v>20</v>
      </c>
      <c r="G6">
        <v>2</v>
      </c>
      <c r="H6" s="212">
        <v>20</v>
      </c>
      <c r="I6" s="270">
        <v>2</v>
      </c>
      <c r="J6" s="270">
        <v>25</v>
      </c>
      <c r="K6" s="270">
        <v>2</v>
      </c>
    </row>
    <row r="7" spans="1:11" x14ac:dyDescent="0.25">
      <c r="A7" t="s">
        <v>157</v>
      </c>
      <c r="B7">
        <v>5</v>
      </c>
      <c r="C7">
        <v>1</v>
      </c>
      <c r="D7" s="270">
        <v>10</v>
      </c>
      <c r="E7">
        <v>1</v>
      </c>
      <c r="F7" s="212">
        <v>20</v>
      </c>
      <c r="G7">
        <v>2</v>
      </c>
      <c r="H7" s="212">
        <v>30</v>
      </c>
      <c r="I7" s="270">
        <v>3</v>
      </c>
      <c r="J7" s="270">
        <v>30</v>
      </c>
      <c r="K7" s="270">
        <v>3</v>
      </c>
    </row>
    <row r="8" spans="1:11" x14ac:dyDescent="0.25">
      <c r="A8" t="s">
        <v>158</v>
      </c>
      <c r="B8">
        <v>15</v>
      </c>
      <c r="C8">
        <v>5</v>
      </c>
      <c r="D8" s="270">
        <v>25</v>
      </c>
      <c r="E8">
        <v>4</v>
      </c>
      <c r="F8" s="212">
        <v>35</v>
      </c>
      <c r="G8">
        <v>3</v>
      </c>
      <c r="H8" s="212">
        <v>30</v>
      </c>
      <c r="I8" s="270">
        <v>3</v>
      </c>
      <c r="J8" s="270">
        <v>35</v>
      </c>
      <c r="K8" s="270">
        <v>3</v>
      </c>
    </row>
    <row r="9" spans="1:11" x14ac:dyDescent="0.25">
      <c r="A9" t="s">
        <v>159</v>
      </c>
      <c r="B9">
        <v>30</v>
      </c>
      <c r="C9">
        <v>10</v>
      </c>
      <c r="D9" s="270">
        <v>75</v>
      </c>
      <c r="E9">
        <v>10</v>
      </c>
      <c r="F9" s="212">
        <v>90</v>
      </c>
      <c r="G9">
        <v>9</v>
      </c>
      <c r="H9" s="212">
        <v>85</v>
      </c>
      <c r="I9" s="270">
        <v>8</v>
      </c>
      <c r="J9" s="270">
        <v>115</v>
      </c>
      <c r="K9" s="270">
        <v>10</v>
      </c>
    </row>
    <row r="10" spans="1:11" x14ac:dyDescent="0.25">
      <c r="A10" t="s">
        <v>160</v>
      </c>
      <c r="B10">
        <v>20</v>
      </c>
      <c r="C10">
        <v>6</v>
      </c>
      <c r="D10" s="270">
        <v>45</v>
      </c>
      <c r="E10">
        <v>6</v>
      </c>
      <c r="F10" s="212">
        <v>55</v>
      </c>
      <c r="G10">
        <v>6</v>
      </c>
      <c r="H10" s="212">
        <v>40</v>
      </c>
      <c r="I10" s="270">
        <v>4</v>
      </c>
      <c r="J10" s="270">
        <v>35</v>
      </c>
      <c r="K10" s="270">
        <v>3</v>
      </c>
    </row>
    <row r="11" spans="1:11" x14ac:dyDescent="0.25">
      <c r="A11" t="s">
        <v>161</v>
      </c>
      <c r="B11">
        <v>15</v>
      </c>
      <c r="C11">
        <v>4</v>
      </c>
      <c r="D11" s="270">
        <v>40</v>
      </c>
      <c r="E11">
        <v>6</v>
      </c>
      <c r="F11" s="212">
        <v>60</v>
      </c>
      <c r="G11">
        <v>6</v>
      </c>
      <c r="H11" s="212">
        <v>60</v>
      </c>
      <c r="I11" s="270">
        <v>6</v>
      </c>
      <c r="J11" s="270">
        <v>65</v>
      </c>
      <c r="K11" s="270">
        <v>6</v>
      </c>
    </row>
    <row r="12" spans="1:11" x14ac:dyDescent="0.25">
      <c r="A12" t="s">
        <v>162</v>
      </c>
      <c r="B12">
        <v>30</v>
      </c>
      <c r="C12">
        <v>9</v>
      </c>
      <c r="D12" s="270">
        <v>60</v>
      </c>
      <c r="E12">
        <v>9</v>
      </c>
      <c r="F12" s="212">
        <v>85</v>
      </c>
      <c r="G12">
        <v>9</v>
      </c>
      <c r="H12" s="212">
        <v>100</v>
      </c>
      <c r="I12" s="270">
        <v>10</v>
      </c>
      <c r="J12" s="270">
        <v>125</v>
      </c>
      <c r="K12" s="270">
        <v>11</v>
      </c>
    </row>
    <row r="13" spans="1:11" x14ac:dyDescent="0.25">
      <c r="A13" t="s">
        <v>163</v>
      </c>
      <c r="B13">
        <v>35</v>
      </c>
      <c r="C13">
        <v>10</v>
      </c>
      <c r="D13" s="270">
        <v>75</v>
      </c>
      <c r="E13">
        <v>11</v>
      </c>
      <c r="F13" s="212">
        <v>90</v>
      </c>
      <c r="G13">
        <v>9</v>
      </c>
      <c r="H13" s="212">
        <v>100</v>
      </c>
      <c r="I13" s="270">
        <v>10</v>
      </c>
      <c r="J13" s="270">
        <v>130</v>
      </c>
      <c r="K13" s="270">
        <v>12</v>
      </c>
    </row>
    <row r="14" spans="1:11" x14ac:dyDescent="0.25">
      <c r="A14" t="s">
        <v>164</v>
      </c>
      <c r="B14">
        <v>10</v>
      </c>
      <c r="C14">
        <v>3</v>
      </c>
      <c r="D14" s="270">
        <v>20</v>
      </c>
      <c r="E14">
        <v>3</v>
      </c>
      <c r="F14" s="212">
        <v>40</v>
      </c>
      <c r="G14">
        <v>4</v>
      </c>
      <c r="H14" s="212">
        <v>45</v>
      </c>
      <c r="I14" s="270">
        <v>5</v>
      </c>
      <c r="J14" s="270">
        <v>50</v>
      </c>
      <c r="K14" s="270">
        <v>5</v>
      </c>
    </row>
    <row r="15" spans="1:11" x14ac:dyDescent="0.25">
      <c r="A15" t="s">
        <v>165</v>
      </c>
      <c r="B15">
        <v>15</v>
      </c>
      <c r="C15">
        <v>5</v>
      </c>
      <c r="D15" s="270">
        <v>25</v>
      </c>
      <c r="E15">
        <v>4</v>
      </c>
      <c r="F15" s="212">
        <v>30</v>
      </c>
      <c r="G15">
        <v>3</v>
      </c>
      <c r="H15" s="212">
        <v>45</v>
      </c>
      <c r="I15" s="270">
        <v>4</v>
      </c>
      <c r="J15" s="270">
        <v>40</v>
      </c>
      <c r="K15" s="270">
        <v>4</v>
      </c>
    </row>
    <row r="16" spans="1:11" x14ac:dyDescent="0.25">
      <c r="A16" t="s">
        <v>166</v>
      </c>
      <c r="B16">
        <v>15</v>
      </c>
      <c r="C16">
        <v>4</v>
      </c>
      <c r="D16" s="270">
        <v>25</v>
      </c>
      <c r="E16">
        <v>4</v>
      </c>
      <c r="F16" s="212">
        <v>45</v>
      </c>
      <c r="G16">
        <v>5</v>
      </c>
      <c r="H16" s="212">
        <v>35</v>
      </c>
      <c r="I16" s="270">
        <v>3</v>
      </c>
      <c r="J16" s="270">
        <v>45</v>
      </c>
      <c r="K16" s="270">
        <v>4</v>
      </c>
    </row>
    <row r="17" spans="1:11" x14ac:dyDescent="0.25">
      <c r="A17" t="s">
        <v>167</v>
      </c>
      <c r="B17">
        <v>35</v>
      </c>
      <c r="C17">
        <v>10</v>
      </c>
      <c r="D17" s="270">
        <v>75</v>
      </c>
      <c r="E17">
        <v>11</v>
      </c>
      <c r="F17" s="212">
        <v>100</v>
      </c>
      <c r="G17">
        <v>10</v>
      </c>
      <c r="H17" s="212">
        <v>100</v>
      </c>
      <c r="I17" s="270">
        <v>10</v>
      </c>
      <c r="J17" s="270">
        <v>110</v>
      </c>
      <c r="K17" s="270">
        <v>10</v>
      </c>
    </row>
    <row r="18" spans="1:11" x14ac:dyDescent="0.25">
      <c r="A18" t="s">
        <v>168</v>
      </c>
      <c r="B18">
        <v>20</v>
      </c>
      <c r="C18">
        <v>6</v>
      </c>
      <c r="D18" s="270">
        <v>40</v>
      </c>
      <c r="E18">
        <v>6</v>
      </c>
      <c r="F18" s="212">
        <v>50</v>
      </c>
      <c r="G18">
        <v>5</v>
      </c>
      <c r="H18" s="212">
        <v>55</v>
      </c>
      <c r="I18" s="270">
        <v>5</v>
      </c>
      <c r="J18" s="270">
        <v>40</v>
      </c>
      <c r="K18" s="270">
        <v>4</v>
      </c>
    </row>
    <row r="19" spans="1:11" x14ac:dyDescent="0.25">
      <c r="A19" t="s">
        <v>169</v>
      </c>
      <c r="B19">
        <v>25</v>
      </c>
      <c r="C19">
        <v>8</v>
      </c>
      <c r="D19" s="270">
        <v>55</v>
      </c>
      <c r="E19">
        <v>8</v>
      </c>
      <c r="F19" s="212">
        <v>85</v>
      </c>
      <c r="G19">
        <v>9</v>
      </c>
      <c r="H19" s="212">
        <v>85</v>
      </c>
      <c r="I19" s="270">
        <v>9</v>
      </c>
      <c r="J19" s="270">
        <v>95</v>
      </c>
      <c r="K19" s="270">
        <v>9</v>
      </c>
    </row>
    <row r="20" spans="1:11" x14ac:dyDescent="0.25">
      <c r="A20" t="s">
        <v>170</v>
      </c>
      <c r="B20">
        <v>30</v>
      </c>
      <c r="C20">
        <v>9</v>
      </c>
      <c r="D20" s="270">
        <v>65</v>
      </c>
      <c r="E20">
        <v>10</v>
      </c>
      <c r="F20" s="212">
        <v>75</v>
      </c>
      <c r="G20">
        <v>8</v>
      </c>
      <c r="H20" s="212">
        <v>65</v>
      </c>
      <c r="I20" s="270">
        <v>7</v>
      </c>
      <c r="J20" s="270">
        <v>75</v>
      </c>
      <c r="K20" s="270">
        <v>7</v>
      </c>
    </row>
    <row r="21" spans="1:11" ht="15.75" thickBot="1" x14ac:dyDescent="0.3">
      <c r="A21" s="276" t="s">
        <v>71</v>
      </c>
      <c r="B21">
        <v>0</v>
      </c>
      <c r="C21" s="276">
        <v>0</v>
      </c>
      <c r="D21" s="270">
        <v>0</v>
      </c>
      <c r="E21" s="276">
        <v>0</v>
      </c>
      <c r="F21" s="212">
        <v>5</v>
      </c>
      <c r="G21" s="276">
        <v>0</v>
      </c>
      <c r="H21" s="212">
        <v>5</v>
      </c>
      <c r="I21" s="277">
        <v>0</v>
      </c>
      <c r="J21" s="270">
        <v>5</v>
      </c>
      <c r="K21" s="277">
        <v>0</v>
      </c>
    </row>
    <row r="22" spans="1:11" ht="15.75" thickTop="1" x14ac:dyDescent="0.25">
      <c r="A22" t="s">
        <v>54</v>
      </c>
      <c r="B22" s="275">
        <v>325</v>
      </c>
      <c r="C22">
        <v>100</v>
      </c>
      <c r="D22" s="271">
        <v>700</v>
      </c>
      <c r="E22">
        <v>100</v>
      </c>
      <c r="F22" s="272">
        <v>980</v>
      </c>
      <c r="G22">
        <v>100</v>
      </c>
      <c r="H22" s="272">
        <v>990</v>
      </c>
      <c r="I22" s="273">
        <v>100</v>
      </c>
      <c r="J22" s="274">
        <v>1110</v>
      </c>
      <c r="K22" s="273">
        <v>100</v>
      </c>
    </row>
    <row r="23" spans="1:11" x14ac:dyDescent="0.25">
      <c r="A23" s="211" t="s">
        <v>377</v>
      </c>
      <c r="B23" s="264"/>
      <c r="C23" s="264"/>
      <c r="D23" s="264"/>
      <c r="E23" s="264"/>
      <c r="F23" s="264"/>
      <c r="G23" s="264"/>
      <c r="H23" s="264"/>
    </row>
    <row r="24" spans="1:11" ht="28.5" customHeight="1" x14ac:dyDescent="0.25">
      <c r="A24" s="1" t="s">
        <v>515</v>
      </c>
    </row>
    <row r="25" spans="1:11" x14ac:dyDescent="0.25">
      <c r="A25" t="s">
        <v>551</v>
      </c>
    </row>
    <row r="26" spans="1:11" x14ac:dyDescent="0.25">
      <c r="A26" t="s">
        <v>552</v>
      </c>
    </row>
    <row r="27" spans="1:11" x14ac:dyDescent="0.25">
      <c r="A27" t="s">
        <v>553</v>
      </c>
    </row>
    <row r="28" spans="1:11" x14ac:dyDescent="0.25">
      <c r="A28" t="s">
        <v>554</v>
      </c>
    </row>
    <row r="29" spans="1:11" x14ac:dyDescent="0.25">
      <c r="A29" s="63" t="s">
        <v>555</v>
      </c>
    </row>
    <row r="30" spans="1:11" x14ac:dyDescent="0.25">
      <c r="A30" s="2" t="s">
        <v>73</v>
      </c>
    </row>
  </sheetData>
  <hyperlinks>
    <hyperlink ref="A30" location="Index!A1" display="Return to Index" xr:uid="{F8F9F902-DD76-46D5-8787-651CDCB5777E}"/>
  </hyperlinks>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F1F3-FF3F-4DDA-9973-59828DDCA9DA}">
  <dimension ref="A1:K28"/>
  <sheetViews>
    <sheetView topLeftCell="A9" workbookViewId="0">
      <selection activeCell="A28" sqref="A28"/>
    </sheetView>
  </sheetViews>
  <sheetFormatPr defaultRowHeight="15" x14ac:dyDescent="0.25"/>
  <cols>
    <col min="1" max="1" width="27.42578125" customWidth="1"/>
    <col min="2" max="5" width="14" bestFit="1" customWidth="1"/>
  </cols>
  <sheetData>
    <row r="1" spans="1:11" ht="17.25" x14ac:dyDescent="0.25">
      <c r="A1" s="263" t="s">
        <v>29</v>
      </c>
      <c r="B1" s="264"/>
      <c r="C1" s="264"/>
      <c r="D1" s="264"/>
    </row>
    <row r="2" spans="1:11" x14ac:dyDescent="0.25">
      <c r="A2" s="265" t="s">
        <v>556</v>
      </c>
      <c r="B2" s="266" t="s">
        <v>545</v>
      </c>
      <c r="C2" s="266" t="s">
        <v>536</v>
      </c>
      <c r="D2" s="269" t="s">
        <v>538</v>
      </c>
      <c r="E2" s="268" t="s">
        <v>549</v>
      </c>
    </row>
    <row r="3" spans="1:11" x14ac:dyDescent="0.25">
      <c r="A3" t="s">
        <v>153</v>
      </c>
      <c r="B3">
        <v>5</v>
      </c>
      <c r="C3">
        <v>10</v>
      </c>
      <c r="D3">
        <v>20</v>
      </c>
      <c r="E3">
        <v>25</v>
      </c>
    </row>
    <row r="4" spans="1:11" x14ac:dyDescent="0.25">
      <c r="A4" t="s">
        <v>154</v>
      </c>
      <c r="B4">
        <v>5</v>
      </c>
      <c r="C4">
        <v>10</v>
      </c>
      <c r="D4">
        <v>15</v>
      </c>
      <c r="E4">
        <v>20</v>
      </c>
    </row>
    <row r="5" spans="1:11" x14ac:dyDescent="0.25">
      <c r="A5" t="s">
        <v>155</v>
      </c>
      <c r="B5">
        <v>5</v>
      </c>
      <c r="C5">
        <v>20</v>
      </c>
      <c r="D5">
        <v>30</v>
      </c>
      <c r="E5">
        <v>50</v>
      </c>
    </row>
    <row r="6" spans="1:11" x14ac:dyDescent="0.25">
      <c r="A6" t="s">
        <v>156</v>
      </c>
      <c r="B6">
        <v>5</v>
      </c>
      <c r="C6">
        <v>10</v>
      </c>
      <c r="D6">
        <v>15</v>
      </c>
      <c r="E6">
        <v>25</v>
      </c>
    </row>
    <row r="7" spans="1:11" x14ac:dyDescent="0.25">
      <c r="A7" t="s">
        <v>157</v>
      </c>
      <c r="B7">
        <v>10</v>
      </c>
      <c r="C7">
        <v>20</v>
      </c>
      <c r="D7">
        <v>30</v>
      </c>
      <c r="E7">
        <v>35</v>
      </c>
    </row>
    <row r="8" spans="1:11" x14ac:dyDescent="0.25">
      <c r="A8" t="s">
        <v>158</v>
      </c>
      <c r="B8">
        <v>0</v>
      </c>
      <c r="C8">
        <v>10</v>
      </c>
      <c r="D8">
        <v>10</v>
      </c>
      <c r="E8">
        <v>15</v>
      </c>
    </row>
    <row r="9" spans="1:11" x14ac:dyDescent="0.25">
      <c r="A9" t="s">
        <v>159</v>
      </c>
      <c r="B9">
        <v>5</v>
      </c>
      <c r="C9">
        <v>10</v>
      </c>
      <c r="D9">
        <v>10</v>
      </c>
      <c r="E9">
        <v>15</v>
      </c>
    </row>
    <row r="10" spans="1:11" x14ac:dyDescent="0.25">
      <c r="A10" t="s">
        <v>160</v>
      </c>
      <c r="B10">
        <v>10</v>
      </c>
      <c r="C10">
        <v>25</v>
      </c>
      <c r="D10">
        <v>30</v>
      </c>
      <c r="E10">
        <v>35</v>
      </c>
    </row>
    <row r="11" spans="1:11" x14ac:dyDescent="0.25">
      <c r="A11" t="s">
        <v>161</v>
      </c>
      <c r="B11">
        <v>5</v>
      </c>
      <c r="C11">
        <v>20</v>
      </c>
      <c r="D11">
        <v>30</v>
      </c>
      <c r="E11">
        <v>40</v>
      </c>
    </row>
    <row r="12" spans="1:11" x14ac:dyDescent="0.25">
      <c r="A12" t="s">
        <v>162</v>
      </c>
      <c r="B12">
        <v>10</v>
      </c>
      <c r="C12">
        <v>20</v>
      </c>
      <c r="D12">
        <v>25</v>
      </c>
      <c r="E12">
        <v>50</v>
      </c>
    </row>
    <row r="13" spans="1:11" x14ac:dyDescent="0.25">
      <c r="A13" t="s">
        <v>163</v>
      </c>
      <c r="B13">
        <v>15</v>
      </c>
      <c r="C13">
        <v>20</v>
      </c>
      <c r="D13">
        <v>30</v>
      </c>
      <c r="E13">
        <v>45</v>
      </c>
    </row>
    <row r="14" spans="1:11" x14ac:dyDescent="0.25">
      <c r="A14" t="s">
        <v>164</v>
      </c>
      <c r="B14">
        <v>5</v>
      </c>
      <c r="C14">
        <v>15</v>
      </c>
      <c r="D14">
        <v>20</v>
      </c>
      <c r="E14">
        <v>35</v>
      </c>
    </row>
    <row r="15" spans="1:11" x14ac:dyDescent="0.25">
      <c r="A15" t="s">
        <v>165</v>
      </c>
      <c r="B15">
        <v>0</v>
      </c>
      <c r="C15">
        <v>10</v>
      </c>
      <c r="D15">
        <v>15</v>
      </c>
      <c r="E15">
        <v>25</v>
      </c>
      <c r="K15" t="s">
        <v>557</v>
      </c>
    </row>
    <row r="16" spans="1:11" x14ac:dyDescent="0.25">
      <c r="A16" t="s">
        <v>166</v>
      </c>
      <c r="B16">
        <v>10</v>
      </c>
      <c r="C16">
        <v>25</v>
      </c>
      <c r="D16">
        <v>30</v>
      </c>
      <c r="E16">
        <v>45</v>
      </c>
    </row>
    <row r="17" spans="1:5" x14ac:dyDescent="0.25">
      <c r="A17" t="s">
        <v>167</v>
      </c>
      <c r="B17">
        <v>15</v>
      </c>
      <c r="C17">
        <v>25</v>
      </c>
      <c r="D17">
        <v>30</v>
      </c>
      <c r="E17">
        <v>50</v>
      </c>
    </row>
    <row r="18" spans="1:5" x14ac:dyDescent="0.25">
      <c r="A18" t="s">
        <v>168</v>
      </c>
      <c r="B18">
        <v>5</v>
      </c>
      <c r="C18">
        <v>10</v>
      </c>
      <c r="D18">
        <v>10</v>
      </c>
      <c r="E18">
        <v>20</v>
      </c>
    </row>
    <row r="19" spans="1:5" x14ac:dyDescent="0.25">
      <c r="A19" t="s">
        <v>169</v>
      </c>
      <c r="B19">
        <v>10</v>
      </c>
      <c r="C19">
        <v>20</v>
      </c>
      <c r="D19">
        <v>35</v>
      </c>
      <c r="E19">
        <v>55</v>
      </c>
    </row>
    <row r="20" spans="1:5" ht="15.75" thickBot="1" x14ac:dyDescent="0.3">
      <c r="A20" t="s">
        <v>170</v>
      </c>
      <c r="B20">
        <v>10</v>
      </c>
      <c r="C20">
        <v>15</v>
      </c>
      <c r="D20">
        <v>15</v>
      </c>
      <c r="E20">
        <v>30</v>
      </c>
    </row>
    <row r="21" spans="1:5" ht="15.75" thickTop="1" x14ac:dyDescent="0.25">
      <c r="A21" s="278" t="s">
        <v>54</v>
      </c>
      <c r="B21" s="271">
        <v>125</v>
      </c>
      <c r="C21" s="271">
        <v>285</v>
      </c>
      <c r="D21" s="272">
        <v>395</v>
      </c>
      <c r="E21" s="272">
        <v>620</v>
      </c>
    </row>
    <row r="22" spans="1:5" x14ac:dyDescent="0.25">
      <c r="A22" s="211" t="s">
        <v>105</v>
      </c>
      <c r="B22" s="264"/>
      <c r="C22" s="264"/>
      <c r="D22" s="264"/>
    </row>
    <row r="23" spans="1:5" ht="28.5" customHeight="1" x14ac:dyDescent="0.25">
      <c r="A23" s="1" t="s">
        <v>515</v>
      </c>
    </row>
    <row r="24" spans="1:5" x14ac:dyDescent="0.25">
      <c r="A24" t="s">
        <v>172</v>
      </c>
    </row>
    <row r="25" spans="1:5" x14ac:dyDescent="0.25">
      <c r="A25" t="s">
        <v>173</v>
      </c>
    </row>
    <row r="26" spans="1:5" x14ac:dyDescent="0.25">
      <c r="A26" t="s">
        <v>174</v>
      </c>
    </row>
    <row r="27" spans="1:5" x14ac:dyDescent="0.25">
      <c r="A27" t="s">
        <v>558</v>
      </c>
    </row>
    <row r="28" spans="1:5" x14ac:dyDescent="0.25">
      <c r="A28" s="2" t="s">
        <v>73</v>
      </c>
    </row>
  </sheetData>
  <hyperlinks>
    <hyperlink ref="A28" location="Index!A1" display="Return to Index" xr:uid="{CFF3BEB7-9E0E-48CC-AD31-7114572DCF78}"/>
  </hyperlinks>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FD0B-7B54-4E72-98AE-98BC79EC92AD}">
  <dimension ref="A1:G15"/>
  <sheetViews>
    <sheetView workbookViewId="0">
      <selection activeCell="A15" sqref="A15"/>
    </sheetView>
  </sheetViews>
  <sheetFormatPr defaultRowHeight="15" x14ac:dyDescent="0.25"/>
  <cols>
    <col min="1" max="1" width="25.5703125" customWidth="1"/>
  </cols>
  <sheetData>
    <row r="1" spans="1:7" ht="23.1" customHeight="1" x14ac:dyDescent="0.25">
      <c r="A1" s="47" t="s">
        <v>30</v>
      </c>
      <c r="B1" s="47"/>
    </row>
    <row r="2" spans="1:7" x14ac:dyDescent="0.25">
      <c r="A2" s="309"/>
      <c r="B2" s="310" t="s">
        <v>559</v>
      </c>
      <c r="C2" s="310"/>
      <c r="D2" s="310"/>
      <c r="E2" s="310"/>
    </row>
    <row r="3" spans="1:7" x14ac:dyDescent="0.25">
      <c r="A3" s="311" t="s">
        <v>560</v>
      </c>
      <c r="B3" s="312" t="s">
        <v>204</v>
      </c>
      <c r="C3" s="313" t="s">
        <v>561</v>
      </c>
      <c r="D3" s="313" t="s">
        <v>562</v>
      </c>
      <c r="E3" s="310" t="s">
        <v>54</v>
      </c>
    </row>
    <row r="4" spans="1:7" x14ac:dyDescent="0.25">
      <c r="A4" s="314" t="s">
        <v>149</v>
      </c>
      <c r="B4">
        <v>0</v>
      </c>
      <c r="C4">
        <v>25</v>
      </c>
      <c r="D4">
        <v>0</v>
      </c>
      <c r="E4" s="214">
        <v>25</v>
      </c>
    </row>
    <row r="5" spans="1:7" x14ac:dyDescent="0.25">
      <c r="A5" s="315" t="s">
        <v>131</v>
      </c>
      <c r="B5">
        <v>85</v>
      </c>
      <c r="C5">
        <v>0</v>
      </c>
      <c r="D5">
        <v>15</v>
      </c>
      <c r="E5" s="177">
        <v>100</v>
      </c>
    </row>
    <row r="6" spans="1:7" x14ac:dyDescent="0.25">
      <c r="A6" s="315" t="s">
        <v>150</v>
      </c>
      <c r="B6">
        <v>80</v>
      </c>
      <c r="C6">
        <v>0</v>
      </c>
      <c r="D6">
        <v>0</v>
      </c>
      <c r="E6" s="177">
        <v>80</v>
      </c>
    </row>
    <row r="7" spans="1:7" x14ac:dyDescent="0.25">
      <c r="A7" s="315" t="s">
        <v>151</v>
      </c>
      <c r="B7">
        <v>35</v>
      </c>
      <c r="C7">
        <v>0</v>
      </c>
      <c r="D7">
        <v>0</v>
      </c>
      <c r="E7" s="177">
        <v>35</v>
      </c>
    </row>
    <row r="8" spans="1:7" x14ac:dyDescent="0.25">
      <c r="A8" s="316" t="s">
        <v>152</v>
      </c>
      <c r="B8">
        <v>275</v>
      </c>
      <c r="C8">
        <v>0</v>
      </c>
      <c r="D8">
        <v>0</v>
      </c>
      <c r="E8" s="177">
        <v>275</v>
      </c>
    </row>
    <row r="9" spans="1:7" x14ac:dyDescent="0.25">
      <c r="A9" s="317" t="s">
        <v>54</v>
      </c>
      <c r="B9" s="131">
        <v>470</v>
      </c>
      <c r="C9" s="133">
        <v>25</v>
      </c>
      <c r="D9" s="133">
        <v>15</v>
      </c>
      <c r="E9" s="318">
        <v>510</v>
      </c>
    </row>
    <row r="10" spans="1:7" x14ac:dyDescent="0.25">
      <c r="A10" s="226" t="s">
        <v>105</v>
      </c>
    </row>
    <row r="11" spans="1:7" ht="30.6" customHeight="1" x14ac:dyDescent="0.25">
      <c r="A11" s="319" t="s">
        <v>171</v>
      </c>
      <c r="B11" s="320"/>
      <c r="C11" s="320"/>
      <c r="D11" s="320"/>
      <c r="E11" s="320"/>
      <c r="F11" s="320"/>
      <c r="G11" s="320"/>
    </row>
    <row r="12" spans="1:7" x14ac:dyDescent="0.25">
      <c r="A12" t="s">
        <v>563</v>
      </c>
      <c r="B12" s="320"/>
      <c r="C12" s="320"/>
      <c r="D12" s="320"/>
      <c r="E12" s="320"/>
      <c r="F12" s="320"/>
      <c r="G12" s="320"/>
    </row>
    <row r="13" spans="1:7" x14ac:dyDescent="0.25">
      <c r="A13" t="s">
        <v>564</v>
      </c>
    </row>
    <row r="14" spans="1:7" x14ac:dyDescent="0.25">
      <c r="A14" t="s">
        <v>565</v>
      </c>
    </row>
    <row r="15" spans="1:7" x14ac:dyDescent="0.25">
      <c r="A15" s="2" t="s">
        <v>73</v>
      </c>
    </row>
  </sheetData>
  <hyperlinks>
    <hyperlink ref="A15" location="Index!A1" display="Return to Index" xr:uid="{D702F605-96E6-462B-B45A-FDC02846D6F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10BA-4B06-4B00-8B58-7F5CC75B4713}">
  <dimension ref="A1:Q22"/>
  <sheetViews>
    <sheetView workbookViewId="0">
      <selection activeCell="A22" sqref="A22"/>
    </sheetView>
  </sheetViews>
  <sheetFormatPr defaultRowHeight="15" x14ac:dyDescent="0.25"/>
  <cols>
    <col min="1" max="1" width="12.42578125" customWidth="1"/>
    <col min="2" max="17" width="12" customWidth="1"/>
  </cols>
  <sheetData>
    <row r="1" spans="1:17" ht="15.75" x14ac:dyDescent="0.25">
      <c r="A1" s="37" t="s">
        <v>32</v>
      </c>
    </row>
    <row r="2" spans="1:17" x14ac:dyDescent="0.25">
      <c r="A2" t="s">
        <v>566</v>
      </c>
    </row>
    <row r="3" spans="1:17" x14ac:dyDescent="0.25">
      <c r="A3" s="227" t="s">
        <v>567</v>
      </c>
      <c r="B3" s="280" t="s">
        <v>568</v>
      </c>
      <c r="C3" s="281" t="s">
        <v>569</v>
      </c>
      <c r="D3" s="282" t="s">
        <v>570</v>
      </c>
      <c r="E3" s="282" t="s">
        <v>571</v>
      </c>
      <c r="F3" s="280" t="s">
        <v>572</v>
      </c>
      <c r="G3" s="281" t="s">
        <v>573</v>
      </c>
      <c r="H3" s="282" t="s">
        <v>574</v>
      </c>
      <c r="I3" s="282" t="s">
        <v>575</v>
      </c>
      <c r="J3" s="280" t="s">
        <v>576</v>
      </c>
      <c r="K3" s="281" t="s">
        <v>577</v>
      </c>
      <c r="L3" s="282" t="s">
        <v>578</v>
      </c>
      <c r="M3" s="282" t="s">
        <v>579</v>
      </c>
      <c r="N3" s="280" t="s">
        <v>580</v>
      </c>
      <c r="O3" s="281" t="s">
        <v>581</v>
      </c>
      <c r="P3" s="280" t="s">
        <v>582</v>
      </c>
      <c r="Q3" s="281" t="s">
        <v>583</v>
      </c>
    </row>
    <row r="4" spans="1:17" x14ac:dyDescent="0.25">
      <c r="A4" s="226" t="s">
        <v>139</v>
      </c>
      <c r="B4" s="114">
        <v>55</v>
      </c>
      <c r="C4" s="115">
        <v>32</v>
      </c>
      <c r="D4" s="27">
        <v>45</v>
      </c>
      <c r="E4" s="27">
        <v>62</v>
      </c>
      <c r="F4" s="114">
        <v>20</v>
      </c>
      <c r="G4" s="115">
        <v>38</v>
      </c>
      <c r="H4" s="27">
        <v>35</v>
      </c>
      <c r="I4" s="27">
        <v>32</v>
      </c>
      <c r="J4" s="114">
        <v>105</v>
      </c>
      <c r="K4" s="115">
        <v>57</v>
      </c>
      <c r="L4" s="27">
        <v>135</v>
      </c>
      <c r="M4" s="27">
        <v>58</v>
      </c>
      <c r="N4" s="114">
        <v>5</v>
      </c>
      <c r="O4" s="115">
        <v>30</v>
      </c>
      <c r="P4" s="114">
        <v>405</v>
      </c>
      <c r="Q4" s="115">
        <v>48</v>
      </c>
    </row>
    <row r="5" spans="1:17" x14ac:dyDescent="0.25">
      <c r="A5" s="226" t="s">
        <v>584</v>
      </c>
      <c r="B5" s="114">
        <v>60</v>
      </c>
      <c r="C5" s="115">
        <v>35</v>
      </c>
      <c r="D5" s="27">
        <v>15</v>
      </c>
      <c r="E5" s="27">
        <v>20</v>
      </c>
      <c r="F5" s="114">
        <v>10</v>
      </c>
      <c r="G5" s="115">
        <v>19</v>
      </c>
      <c r="H5" s="27">
        <v>30</v>
      </c>
      <c r="I5" s="27">
        <v>29</v>
      </c>
      <c r="J5" s="114">
        <v>40</v>
      </c>
      <c r="K5" s="115">
        <v>23</v>
      </c>
      <c r="L5" s="27">
        <v>70</v>
      </c>
      <c r="M5" s="27">
        <v>29</v>
      </c>
      <c r="N5" s="114">
        <v>5</v>
      </c>
      <c r="O5" s="115">
        <v>13</v>
      </c>
      <c r="P5" s="114">
        <v>230</v>
      </c>
      <c r="Q5" s="115">
        <v>27</v>
      </c>
    </row>
    <row r="6" spans="1:17" x14ac:dyDescent="0.25">
      <c r="A6" s="226" t="s">
        <v>585</v>
      </c>
      <c r="B6" s="114">
        <v>55</v>
      </c>
      <c r="C6" s="115">
        <v>33</v>
      </c>
      <c r="D6" s="27">
        <v>15</v>
      </c>
      <c r="E6" s="27">
        <v>18</v>
      </c>
      <c r="F6" s="114">
        <v>20</v>
      </c>
      <c r="G6" s="115">
        <v>43</v>
      </c>
      <c r="H6" s="27">
        <v>40</v>
      </c>
      <c r="I6" s="27">
        <v>39</v>
      </c>
      <c r="J6" s="114">
        <v>35</v>
      </c>
      <c r="K6" s="115">
        <v>19</v>
      </c>
      <c r="L6" s="27">
        <v>35</v>
      </c>
      <c r="M6" s="27">
        <v>14</v>
      </c>
      <c r="N6" s="114">
        <v>15</v>
      </c>
      <c r="O6" s="115">
        <v>57</v>
      </c>
      <c r="P6" s="114">
        <v>215</v>
      </c>
      <c r="Q6" s="115">
        <v>25</v>
      </c>
    </row>
    <row r="7" spans="1:17" x14ac:dyDescent="0.25">
      <c r="A7" s="227" t="s">
        <v>54</v>
      </c>
      <c r="B7" s="280">
        <v>175</v>
      </c>
      <c r="C7" s="281">
        <v>100</v>
      </c>
      <c r="D7" s="282">
        <v>75</v>
      </c>
      <c r="E7" s="282">
        <v>100</v>
      </c>
      <c r="F7" s="280">
        <v>45</v>
      </c>
      <c r="G7" s="281">
        <v>100</v>
      </c>
      <c r="H7" s="282">
        <v>110</v>
      </c>
      <c r="I7" s="282">
        <v>100</v>
      </c>
      <c r="J7" s="280">
        <v>180</v>
      </c>
      <c r="K7" s="281">
        <v>100</v>
      </c>
      <c r="L7" s="282">
        <v>240</v>
      </c>
      <c r="M7" s="282">
        <v>100</v>
      </c>
      <c r="N7" s="280">
        <v>25</v>
      </c>
      <c r="O7" s="281">
        <v>100</v>
      </c>
      <c r="P7" s="280">
        <v>845</v>
      </c>
      <c r="Q7" s="281">
        <v>100</v>
      </c>
    </row>
    <row r="9" spans="1:17" ht="15.75" x14ac:dyDescent="0.25">
      <c r="A9" s="37" t="s">
        <v>33</v>
      </c>
    </row>
    <row r="10" spans="1:17" x14ac:dyDescent="0.25">
      <c r="A10" s="227" t="s">
        <v>567</v>
      </c>
      <c r="B10" s="280" t="s">
        <v>568</v>
      </c>
      <c r="C10" s="281" t="s">
        <v>569</v>
      </c>
      <c r="D10" s="282" t="s">
        <v>570</v>
      </c>
      <c r="E10" s="282" t="s">
        <v>571</v>
      </c>
      <c r="F10" s="280" t="s">
        <v>572</v>
      </c>
      <c r="G10" s="281" t="s">
        <v>573</v>
      </c>
      <c r="H10" s="282" t="s">
        <v>574</v>
      </c>
      <c r="I10" s="282" t="s">
        <v>575</v>
      </c>
      <c r="J10" s="280" t="s">
        <v>576</v>
      </c>
      <c r="K10" s="281" t="s">
        <v>577</v>
      </c>
      <c r="L10" s="282" t="s">
        <v>578</v>
      </c>
      <c r="M10" s="282" t="s">
        <v>579</v>
      </c>
      <c r="N10" s="280" t="s">
        <v>580</v>
      </c>
      <c r="O10" s="281" t="s">
        <v>581</v>
      </c>
      <c r="P10" s="280" t="s">
        <v>582</v>
      </c>
      <c r="Q10" s="281" t="s">
        <v>583</v>
      </c>
    </row>
    <row r="11" spans="1:17" x14ac:dyDescent="0.25">
      <c r="A11" s="226" t="s">
        <v>139</v>
      </c>
      <c r="B11" s="114">
        <v>75</v>
      </c>
      <c r="C11" s="284">
        <v>24</v>
      </c>
      <c r="D11" s="27">
        <v>65</v>
      </c>
      <c r="E11" s="279">
        <v>50</v>
      </c>
      <c r="F11" s="114">
        <v>20</v>
      </c>
      <c r="G11" s="284">
        <v>31</v>
      </c>
      <c r="H11" s="27">
        <v>55</v>
      </c>
      <c r="I11" s="279">
        <v>28</v>
      </c>
      <c r="J11" s="114">
        <v>140</v>
      </c>
      <c r="K11" s="284">
        <v>43</v>
      </c>
      <c r="L11" s="27">
        <v>200</v>
      </c>
      <c r="M11" s="279">
        <v>45</v>
      </c>
      <c r="N11" s="114">
        <v>5</v>
      </c>
      <c r="O11" s="279">
        <v>17</v>
      </c>
      <c r="P11" s="114">
        <v>565</v>
      </c>
      <c r="Q11" s="284">
        <v>37</v>
      </c>
    </row>
    <row r="12" spans="1:17" x14ac:dyDescent="0.25">
      <c r="A12" s="226" t="s">
        <v>584</v>
      </c>
      <c r="B12" s="114">
        <v>110</v>
      </c>
      <c r="C12" s="284">
        <v>35</v>
      </c>
      <c r="D12" s="27">
        <v>45</v>
      </c>
      <c r="E12" s="279">
        <v>34</v>
      </c>
      <c r="F12" s="114">
        <v>15</v>
      </c>
      <c r="G12" s="284">
        <v>21</v>
      </c>
      <c r="H12" s="27">
        <v>65</v>
      </c>
      <c r="I12" s="279">
        <v>32</v>
      </c>
      <c r="J12" s="114">
        <v>115</v>
      </c>
      <c r="K12" s="284">
        <v>36</v>
      </c>
      <c r="L12" s="27">
        <v>185</v>
      </c>
      <c r="M12" s="279">
        <v>41</v>
      </c>
      <c r="N12" s="114">
        <v>10</v>
      </c>
      <c r="O12" s="279">
        <v>24</v>
      </c>
      <c r="P12" s="114">
        <v>545</v>
      </c>
      <c r="Q12" s="284">
        <v>36</v>
      </c>
    </row>
    <row r="13" spans="1:17" x14ac:dyDescent="0.25">
      <c r="A13" s="226" t="s">
        <v>585</v>
      </c>
      <c r="B13" s="114">
        <v>130</v>
      </c>
      <c r="C13" s="284">
        <v>41</v>
      </c>
      <c r="D13" s="27">
        <v>20</v>
      </c>
      <c r="E13" s="279">
        <v>16</v>
      </c>
      <c r="F13" s="114">
        <v>35</v>
      </c>
      <c r="G13" s="284">
        <v>49</v>
      </c>
      <c r="H13" s="27">
        <v>80</v>
      </c>
      <c r="I13" s="279">
        <v>41</v>
      </c>
      <c r="J13" s="114">
        <v>65</v>
      </c>
      <c r="K13" s="284">
        <v>21</v>
      </c>
      <c r="L13" s="27">
        <v>65</v>
      </c>
      <c r="M13" s="279">
        <v>14</v>
      </c>
      <c r="N13" s="114">
        <v>25</v>
      </c>
      <c r="O13" s="279">
        <v>60</v>
      </c>
      <c r="P13" s="114">
        <v>420</v>
      </c>
      <c r="Q13" s="284">
        <v>28</v>
      </c>
    </row>
    <row r="14" spans="1:17" x14ac:dyDescent="0.25">
      <c r="A14" s="227" t="s">
        <v>54</v>
      </c>
      <c r="B14" s="280">
        <v>320</v>
      </c>
      <c r="C14" s="285">
        <v>100</v>
      </c>
      <c r="D14" s="282">
        <v>130</v>
      </c>
      <c r="E14" s="283">
        <v>100</v>
      </c>
      <c r="F14" s="280">
        <v>70</v>
      </c>
      <c r="G14" s="285">
        <v>100</v>
      </c>
      <c r="H14" s="282">
        <v>200</v>
      </c>
      <c r="I14" s="283">
        <v>100</v>
      </c>
      <c r="J14" s="280">
        <v>320</v>
      </c>
      <c r="K14" s="285">
        <v>100</v>
      </c>
      <c r="L14" s="282">
        <v>450</v>
      </c>
      <c r="M14" s="283">
        <v>100</v>
      </c>
      <c r="N14" s="280">
        <v>40</v>
      </c>
      <c r="O14" s="283">
        <v>100</v>
      </c>
      <c r="P14" s="286">
        <v>1530</v>
      </c>
      <c r="Q14" s="285">
        <v>100</v>
      </c>
    </row>
    <row r="15" spans="1:17" ht="22.35" customHeight="1" x14ac:dyDescent="0.25">
      <c r="A15" s="226" t="s">
        <v>240</v>
      </c>
    </row>
    <row r="16" spans="1:17" x14ac:dyDescent="0.25">
      <c r="A16" t="s">
        <v>551</v>
      </c>
    </row>
    <row r="17" spans="1:1" x14ac:dyDescent="0.25">
      <c r="A17" t="s">
        <v>552</v>
      </c>
    </row>
    <row r="18" spans="1:1" x14ac:dyDescent="0.25">
      <c r="A18" t="s">
        <v>553</v>
      </c>
    </row>
    <row r="19" spans="1:1" x14ac:dyDescent="0.25">
      <c r="A19" t="s">
        <v>554</v>
      </c>
    </row>
    <row r="20" spans="1:1" x14ac:dyDescent="0.25">
      <c r="A20" t="s">
        <v>586</v>
      </c>
    </row>
    <row r="21" spans="1:1" x14ac:dyDescent="0.25">
      <c r="A21" t="s">
        <v>587</v>
      </c>
    </row>
    <row r="22" spans="1:1" x14ac:dyDescent="0.25">
      <c r="A22" s="2" t="s">
        <v>73</v>
      </c>
    </row>
  </sheetData>
  <hyperlinks>
    <hyperlink ref="A22" location="Index!A1" display="Return to Index" xr:uid="{A32475A6-26A8-432C-AFF3-DF6A9F84407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6E41-2E57-4CF3-8572-35E5C946D6D7}">
  <dimension ref="A1:Q22"/>
  <sheetViews>
    <sheetView workbookViewId="0">
      <selection activeCell="A22" sqref="A22"/>
    </sheetView>
  </sheetViews>
  <sheetFormatPr defaultRowHeight="15" x14ac:dyDescent="0.25"/>
  <cols>
    <col min="1" max="1" width="12.42578125" customWidth="1"/>
    <col min="2" max="17" width="12" customWidth="1"/>
  </cols>
  <sheetData>
    <row r="1" spans="1:17" ht="21" customHeight="1" x14ac:dyDescent="0.25">
      <c r="A1" s="37" t="s">
        <v>588</v>
      </c>
    </row>
    <row r="2" spans="1:17" x14ac:dyDescent="0.25">
      <c r="A2" t="s">
        <v>566</v>
      </c>
    </row>
    <row r="3" spans="1:17" x14ac:dyDescent="0.25">
      <c r="A3" s="227" t="s">
        <v>567</v>
      </c>
      <c r="B3" s="280" t="s">
        <v>568</v>
      </c>
      <c r="C3" s="281" t="s">
        <v>569</v>
      </c>
      <c r="D3" s="282" t="s">
        <v>570</v>
      </c>
      <c r="E3" s="282" t="s">
        <v>571</v>
      </c>
      <c r="F3" s="280" t="s">
        <v>572</v>
      </c>
      <c r="G3" s="281" t="s">
        <v>573</v>
      </c>
      <c r="H3" s="282" t="s">
        <v>574</v>
      </c>
      <c r="I3" s="282" t="s">
        <v>575</v>
      </c>
      <c r="J3" s="280" t="s">
        <v>576</v>
      </c>
      <c r="K3" s="281" t="s">
        <v>577</v>
      </c>
      <c r="L3" s="282" t="s">
        <v>578</v>
      </c>
      <c r="M3" s="282" t="s">
        <v>579</v>
      </c>
      <c r="N3" s="280" t="s">
        <v>580</v>
      </c>
      <c r="O3" s="281" t="s">
        <v>581</v>
      </c>
      <c r="P3" s="280" t="s">
        <v>582</v>
      </c>
      <c r="Q3" s="281" t="s">
        <v>583</v>
      </c>
    </row>
    <row r="4" spans="1:17" x14ac:dyDescent="0.25">
      <c r="A4" s="226" t="s">
        <v>139</v>
      </c>
      <c r="B4" s="114">
        <v>55</v>
      </c>
      <c r="C4" s="115">
        <v>7</v>
      </c>
      <c r="D4" s="27">
        <v>45</v>
      </c>
      <c r="E4" s="27">
        <v>6</v>
      </c>
      <c r="F4" s="114">
        <v>20</v>
      </c>
      <c r="G4" s="115">
        <v>2</v>
      </c>
      <c r="H4" s="27">
        <v>35</v>
      </c>
      <c r="I4" s="27">
        <v>4</v>
      </c>
      <c r="J4" s="114">
        <v>105</v>
      </c>
      <c r="K4" s="115">
        <v>12</v>
      </c>
      <c r="L4" s="27">
        <v>135</v>
      </c>
      <c r="M4" s="27">
        <v>16</v>
      </c>
      <c r="N4" s="114">
        <v>5</v>
      </c>
      <c r="O4" s="115">
        <v>1</v>
      </c>
      <c r="P4" s="114">
        <v>405</v>
      </c>
      <c r="Q4" s="115">
        <v>48</v>
      </c>
    </row>
    <row r="5" spans="1:17" x14ac:dyDescent="0.25">
      <c r="A5" s="226" t="s">
        <v>584</v>
      </c>
      <c r="B5" s="114">
        <v>60</v>
      </c>
      <c r="C5" s="115">
        <v>7</v>
      </c>
      <c r="D5" s="27">
        <v>15</v>
      </c>
      <c r="E5" s="27">
        <v>2</v>
      </c>
      <c r="F5" s="114">
        <v>10</v>
      </c>
      <c r="G5" s="115">
        <v>1</v>
      </c>
      <c r="H5" s="27">
        <v>30</v>
      </c>
      <c r="I5" s="27">
        <v>4</v>
      </c>
      <c r="J5" s="114">
        <v>40</v>
      </c>
      <c r="K5" s="115">
        <v>5</v>
      </c>
      <c r="L5" s="27">
        <v>70</v>
      </c>
      <c r="M5" s="27">
        <v>8</v>
      </c>
      <c r="N5" s="114">
        <v>5</v>
      </c>
      <c r="O5" s="115">
        <v>0</v>
      </c>
      <c r="P5" s="114">
        <v>230</v>
      </c>
      <c r="Q5" s="115">
        <v>27</v>
      </c>
    </row>
    <row r="6" spans="1:17" x14ac:dyDescent="0.25">
      <c r="A6" s="226" t="s">
        <v>585</v>
      </c>
      <c r="B6" s="114">
        <v>55</v>
      </c>
      <c r="C6" s="115">
        <v>7</v>
      </c>
      <c r="D6" s="27">
        <v>15</v>
      </c>
      <c r="E6" s="27">
        <v>2</v>
      </c>
      <c r="F6" s="114">
        <v>20</v>
      </c>
      <c r="G6" s="115">
        <v>2</v>
      </c>
      <c r="H6" s="27">
        <v>40</v>
      </c>
      <c r="I6" s="27">
        <v>5</v>
      </c>
      <c r="J6" s="114">
        <v>35</v>
      </c>
      <c r="K6" s="115">
        <v>4</v>
      </c>
      <c r="L6" s="27">
        <v>35</v>
      </c>
      <c r="M6" s="27">
        <v>4</v>
      </c>
      <c r="N6" s="114">
        <v>15</v>
      </c>
      <c r="O6" s="115">
        <v>2</v>
      </c>
      <c r="P6" s="114">
        <v>215</v>
      </c>
      <c r="Q6" s="115">
        <v>25</v>
      </c>
    </row>
    <row r="7" spans="1:17" x14ac:dyDescent="0.25">
      <c r="A7" s="227" t="s">
        <v>54</v>
      </c>
      <c r="B7" s="280">
        <v>175</v>
      </c>
      <c r="C7" s="281">
        <v>20</v>
      </c>
      <c r="D7" s="282">
        <v>75</v>
      </c>
      <c r="E7" s="282">
        <v>9</v>
      </c>
      <c r="F7" s="280">
        <v>45</v>
      </c>
      <c r="G7" s="281">
        <v>6</v>
      </c>
      <c r="H7" s="282">
        <v>110</v>
      </c>
      <c r="I7" s="282">
        <v>13</v>
      </c>
      <c r="J7" s="280">
        <v>180</v>
      </c>
      <c r="K7" s="281">
        <v>21</v>
      </c>
      <c r="L7" s="282">
        <v>240</v>
      </c>
      <c r="M7" s="282">
        <v>28</v>
      </c>
      <c r="N7" s="280">
        <v>25</v>
      </c>
      <c r="O7" s="281">
        <v>3</v>
      </c>
      <c r="P7" s="280">
        <v>845</v>
      </c>
      <c r="Q7" s="281">
        <v>100</v>
      </c>
    </row>
    <row r="9" spans="1:17" ht="15.75" x14ac:dyDescent="0.25">
      <c r="A9" s="37" t="s">
        <v>589</v>
      </c>
    </row>
    <row r="10" spans="1:17" x14ac:dyDescent="0.25">
      <c r="A10" s="227" t="s">
        <v>567</v>
      </c>
      <c r="B10" s="280" t="s">
        <v>568</v>
      </c>
      <c r="C10" s="281" t="s">
        <v>569</v>
      </c>
      <c r="D10" s="282" t="s">
        <v>570</v>
      </c>
      <c r="E10" s="282" t="s">
        <v>571</v>
      </c>
      <c r="F10" s="280" t="s">
        <v>572</v>
      </c>
      <c r="G10" s="281" t="s">
        <v>573</v>
      </c>
      <c r="H10" s="282" t="s">
        <v>574</v>
      </c>
      <c r="I10" s="282" t="s">
        <v>575</v>
      </c>
      <c r="J10" s="280" t="s">
        <v>576</v>
      </c>
      <c r="K10" s="281" t="s">
        <v>577</v>
      </c>
      <c r="L10" s="282" t="s">
        <v>578</v>
      </c>
      <c r="M10" s="282" t="s">
        <v>579</v>
      </c>
      <c r="N10" s="280" t="s">
        <v>580</v>
      </c>
      <c r="O10" s="281" t="s">
        <v>581</v>
      </c>
      <c r="P10" s="280" t="s">
        <v>582</v>
      </c>
      <c r="Q10" s="281" t="s">
        <v>583</v>
      </c>
    </row>
    <row r="11" spans="1:17" x14ac:dyDescent="0.25">
      <c r="A11" s="226" t="s">
        <v>139</v>
      </c>
      <c r="B11" s="114">
        <v>75</v>
      </c>
      <c r="C11" s="284">
        <v>5</v>
      </c>
      <c r="D11" s="27">
        <v>65</v>
      </c>
      <c r="E11" s="279">
        <v>4</v>
      </c>
      <c r="F11" s="114">
        <v>20</v>
      </c>
      <c r="G11" s="284">
        <v>1</v>
      </c>
      <c r="H11" s="27">
        <v>55</v>
      </c>
      <c r="I11" s="279">
        <v>4</v>
      </c>
      <c r="J11" s="114">
        <v>140</v>
      </c>
      <c r="K11" s="284">
        <v>9</v>
      </c>
      <c r="L11" s="27">
        <v>200</v>
      </c>
      <c r="M11" s="279">
        <v>13</v>
      </c>
      <c r="N11" s="114">
        <v>5</v>
      </c>
      <c r="O11" s="279">
        <v>0</v>
      </c>
      <c r="P11" s="114">
        <v>565</v>
      </c>
      <c r="Q11" s="284">
        <v>37</v>
      </c>
    </row>
    <row r="12" spans="1:17" x14ac:dyDescent="0.25">
      <c r="A12" s="226" t="s">
        <v>584</v>
      </c>
      <c r="B12" s="114">
        <v>110</v>
      </c>
      <c r="C12" s="284">
        <v>7</v>
      </c>
      <c r="D12" s="27">
        <v>45</v>
      </c>
      <c r="E12" s="279">
        <v>3</v>
      </c>
      <c r="F12" s="114">
        <v>15</v>
      </c>
      <c r="G12" s="284">
        <v>1</v>
      </c>
      <c r="H12" s="27">
        <v>65</v>
      </c>
      <c r="I12" s="279">
        <v>4</v>
      </c>
      <c r="J12" s="114">
        <v>115</v>
      </c>
      <c r="K12" s="284">
        <v>8</v>
      </c>
      <c r="L12" s="27">
        <v>185</v>
      </c>
      <c r="M12" s="279">
        <v>12</v>
      </c>
      <c r="N12" s="114">
        <v>10</v>
      </c>
      <c r="O12" s="279">
        <v>1</v>
      </c>
      <c r="P12" s="114">
        <v>545</v>
      </c>
      <c r="Q12" s="284">
        <v>36</v>
      </c>
    </row>
    <row r="13" spans="1:17" x14ac:dyDescent="0.25">
      <c r="A13" s="226" t="s">
        <v>585</v>
      </c>
      <c r="B13" s="114">
        <v>130</v>
      </c>
      <c r="C13" s="284">
        <v>9</v>
      </c>
      <c r="D13" s="27">
        <v>20</v>
      </c>
      <c r="E13" s="279">
        <v>1</v>
      </c>
      <c r="F13" s="114">
        <v>35</v>
      </c>
      <c r="G13" s="284">
        <v>2</v>
      </c>
      <c r="H13" s="27">
        <v>80</v>
      </c>
      <c r="I13" s="279">
        <v>5</v>
      </c>
      <c r="J13" s="114">
        <v>65</v>
      </c>
      <c r="K13" s="284">
        <v>4</v>
      </c>
      <c r="L13" s="27">
        <v>65</v>
      </c>
      <c r="M13" s="279">
        <v>4</v>
      </c>
      <c r="N13" s="114">
        <v>25</v>
      </c>
      <c r="O13" s="279">
        <v>2</v>
      </c>
      <c r="P13" s="114">
        <v>420</v>
      </c>
      <c r="Q13" s="284">
        <v>28</v>
      </c>
    </row>
    <row r="14" spans="1:17" x14ac:dyDescent="0.25">
      <c r="A14" s="227" t="s">
        <v>54</v>
      </c>
      <c r="B14" s="280">
        <v>320</v>
      </c>
      <c r="C14" s="285">
        <v>21</v>
      </c>
      <c r="D14" s="282">
        <v>130</v>
      </c>
      <c r="E14" s="283">
        <v>8</v>
      </c>
      <c r="F14" s="280">
        <v>70</v>
      </c>
      <c r="G14" s="285">
        <v>5</v>
      </c>
      <c r="H14" s="282">
        <v>200</v>
      </c>
      <c r="I14" s="283">
        <v>13</v>
      </c>
      <c r="J14" s="280">
        <v>320</v>
      </c>
      <c r="K14" s="285">
        <v>21</v>
      </c>
      <c r="L14" s="282">
        <v>450</v>
      </c>
      <c r="M14" s="283">
        <v>29</v>
      </c>
      <c r="N14" s="280">
        <v>40</v>
      </c>
      <c r="O14" s="283">
        <v>3</v>
      </c>
      <c r="P14" s="286">
        <v>1530</v>
      </c>
      <c r="Q14" s="285">
        <v>100</v>
      </c>
    </row>
    <row r="15" spans="1:17" ht="22.35" customHeight="1" x14ac:dyDescent="0.25">
      <c r="A15" s="226" t="s">
        <v>240</v>
      </c>
    </row>
    <row r="16" spans="1:17" x14ac:dyDescent="0.25">
      <c r="A16" t="s">
        <v>551</v>
      </c>
    </row>
    <row r="17" spans="1:1" x14ac:dyDescent="0.25">
      <c r="A17" t="s">
        <v>552</v>
      </c>
    </row>
    <row r="18" spans="1:1" x14ac:dyDescent="0.25">
      <c r="A18" t="s">
        <v>553</v>
      </c>
    </row>
    <row r="19" spans="1:1" x14ac:dyDescent="0.25">
      <c r="A19" t="s">
        <v>554</v>
      </c>
    </row>
    <row r="20" spans="1:1" x14ac:dyDescent="0.25">
      <c r="A20" t="s">
        <v>586</v>
      </c>
    </row>
    <row r="21" spans="1:1" x14ac:dyDescent="0.25">
      <c r="A21" t="s">
        <v>590</v>
      </c>
    </row>
    <row r="22" spans="1:1" x14ac:dyDescent="0.25">
      <c r="A22" s="2" t="s">
        <v>73</v>
      </c>
    </row>
  </sheetData>
  <hyperlinks>
    <hyperlink ref="A22" location="Index!A1" display="Return to Index" xr:uid="{EEC33DE7-2D5A-43E6-9AB5-1D8152781F9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7CE4-0BB5-45FA-B8A2-49F80B056383}">
  <dimension ref="A1:F63"/>
  <sheetViews>
    <sheetView topLeftCell="A41" workbookViewId="0">
      <selection activeCell="A63" sqref="A63"/>
    </sheetView>
  </sheetViews>
  <sheetFormatPr defaultRowHeight="15" x14ac:dyDescent="0.25"/>
  <cols>
    <col min="1" max="1" width="37.5703125" customWidth="1"/>
    <col min="2" max="6" width="19.42578125" customWidth="1"/>
  </cols>
  <sheetData>
    <row r="1" spans="1:6" ht="23.25" customHeight="1" x14ac:dyDescent="0.25">
      <c r="A1" s="295" t="s">
        <v>591</v>
      </c>
      <c r="B1" s="296"/>
      <c r="C1" s="296"/>
      <c r="D1" s="297"/>
      <c r="E1" s="297"/>
      <c r="F1" s="297"/>
    </row>
    <row r="2" spans="1:6" x14ac:dyDescent="0.25">
      <c r="A2" s="298" t="s">
        <v>329</v>
      </c>
      <c r="B2" s="299" t="s">
        <v>592</v>
      </c>
      <c r="C2" s="299" t="s">
        <v>593</v>
      </c>
      <c r="D2" s="299" t="s">
        <v>594</v>
      </c>
      <c r="E2" s="299" t="s">
        <v>595</v>
      </c>
      <c r="F2" s="299" t="s">
        <v>596</v>
      </c>
    </row>
    <row r="3" spans="1:6" x14ac:dyDescent="0.25">
      <c r="A3" s="300" t="s">
        <v>331</v>
      </c>
      <c r="B3" s="296">
        <v>25</v>
      </c>
      <c r="C3" s="296">
        <v>25</v>
      </c>
      <c r="D3" s="297">
        <v>80</v>
      </c>
      <c r="E3" s="297">
        <v>75</v>
      </c>
      <c r="F3" s="297">
        <v>105</v>
      </c>
    </row>
    <row r="4" spans="1:6" x14ac:dyDescent="0.25">
      <c r="A4" s="300" t="s">
        <v>332</v>
      </c>
      <c r="B4" s="296">
        <v>160</v>
      </c>
      <c r="C4" s="296">
        <v>68</v>
      </c>
      <c r="D4" s="297">
        <v>75</v>
      </c>
      <c r="E4" s="297">
        <v>32</v>
      </c>
      <c r="F4" s="297">
        <v>235</v>
      </c>
    </row>
    <row r="5" spans="1:6" x14ac:dyDescent="0.25">
      <c r="A5" s="300" t="s">
        <v>333</v>
      </c>
      <c r="B5" s="296">
        <v>150</v>
      </c>
      <c r="C5" s="296">
        <v>69</v>
      </c>
      <c r="D5" s="297">
        <v>70</v>
      </c>
      <c r="E5" s="297">
        <v>31</v>
      </c>
      <c r="F5" s="297">
        <v>215</v>
      </c>
    </row>
    <row r="6" spans="1:6" x14ac:dyDescent="0.25">
      <c r="A6" s="300" t="s">
        <v>334</v>
      </c>
      <c r="B6" s="296">
        <v>110</v>
      </c>
      <c r="C6" s="296">
        <v>63</v>
      </c>
      <c r="D6" s="297">
        <v>65</v>
      </c>
      <c r="E6" s="297">
        <v>37</v>
      </c>
      <c r="F6" s="297">
        <v>180</v>
      </c>
    </row>
    <row r="7" spans="1:6" x14ac:dyDescent="0.25">
      <c r="A7" s="300" t="s">
        <v>335</v>
      </c>
      <c r="B7" s="296">
        <v>30</v>
      </c>
      <c r="C7" s="296">
        <v>29</v>
      </c>
      <c r="D7" s="297">
        <v>80</v>
      </c>
      <c r="E7" s="297">
        <v>71</v>
      </c>
      <c r="F7" s="297">
        <v>110</v>
      </c>
    </row>
    <row r="8" spans="1:6" x14ac:dyDescent="0.25">
      <c r="A8" s="300" t="s">
        <v>71</v>
      </c>
      <c r="B8" s="296">
        <v>0</v>
      </c>
      <c r="C8" s="296">
        <v>0</v>
      </c>
      <c r="D8" s="297">
        <v>0</v>
      </c>
      <c r="E8" s="297">
        <v>0</v>
      </c>
      <c r="F8" s="297">
        <v>0</v>
      </c>
    </row>
    <row r="9" spans="1:6" x14ac:dyDescent="0.25">
      <c r="A9" s="300" t="s">
        <v>54</v>
      </c>
      <c r="B9" s="299">
        <v>480</v>
      </c>
      <c r="C9" s="299">
        <v>57</v>
      </c>
      <c r="D9" s="300">
        <v>365</v>
      </c>
      <c r="E9" s="300">
        <v>43</v>
      </c>
      <c r="F9" s="300">
        <v>845</v>
      </c>
    </row>
    <row r="10" spans="1:6" x14ac:dyDescent="0.25">
      <c r="A10" s="300"/>
      <c r="B10" s="299"/>
      <c r="C10" s="299"/>
      <c r="D10" s="300"/>
      <c r="E10" s="300"/>
      <c r="F10" s="300"/>
    </row>
    <row r="11" spans="1:6" ht="23.25" customHeight="1" x14ac:dyDescent="0.25">
      <c r="A11" s="301" t="s">
        <v>36</v>
      </c>
      <c r="B11" s="299"/>
      <c r="C11" s="299"/>
      <c r="D11" s="299"/>
      <c r="E11" s="299"/>
      <c r="F11" s="299"/>
    </row>
    <row r="12" spans="1:6" x14ac:dyDescent="0.25">
      <c r="A12" s="298" t="s">
        <v>329</v>
      </c>
      <c r="B12" s="299" t="s">
        <v>592</v>
      </c>
      <c r="C12" s="299" t="s">
        <v>593</v>
      </c>
      <c r="D12" s="299" t="s">
        <v>594</v>
      </c>
      <c r="E12" s="299" t="s">
        <v>595</v>
      </c>
      <c r="F12" s="299" t="s">
        <v>596</v>
      </c>
    </row>
    <row r="13" spans="1:6" x14ac:dyDescent="0.25">
      <c r="A13" s="300" t="s">
        <v>331</v>
      </c>
      <c r="B13" s="302">
        <v>50</v>
      </c>
      <c r="C13" s="302">
        <v>27</v>
      </c>
      <c r="D13" s="303">
        <v>135</v>
      </c>
      <c r="E13" s="303">
        <v>73</v>
      </c>
      <c r="F13" s="303">
        <v>190</v>
      </c>
    </row>
    <row r="14" spans="1:6" x14ac:dyDescent="0.25">
      <c r="A14" s="300" t="s">
        <v>332</v>
      </c>
      <c r="B14" s="302">
        <v>255</v>
      </c>
      <c r="C14" s="302">
        <v>67</v>
      </c>
      <c r="D14" s="303">
        <v>130</v>
      </c>
      <c r="E14" s="303">
        <v>33</v>
      </c>
      <c r="F14" s="303">
        <v>385</v>
      </c>
    </row>
    <row r="15" spans="1:6" x14ac:dyDescent="0.25">
      <c r="A15" s="300" t="s">
        <v>333</v>
      </c>
      <c r="B15" s="302">
        <v>285</v>
      </c>
      <c r="C15" s="302">
        <v>72</v>
      </c>
      <c r="D15" s="303">
        <v>115</v>
      </c>
      <c r="E15" s="303">
        <v>28</v>
      </c>
      <c r="F15" s="303">
        <v>400</v>
      </c>
    </row>
    <row r="16" spans="1:6" x14ac:dyDescent="0.25">
      <c r="A16" s="300" t="s">
        <v>334</v>
      </c>
      <c r="B16" s="302">
        <v>215</v>
      </c>
      <c r="C16" s="302">
        <v>62</v>
      </c>
      <c r="D16" s="303">
        <v>130</v>
      </c>
      <c r="E16" s="303">
        <v>38</v>
      </c>
      <c r="F16" s="303">
        <v>345</v>
      </c>
    </row>
    <row r="17" spans="1:6" x14ac:dyDescent="0.25">
      <c r="A17" s="300" t="s">
        <v>335</v>
      </c>
      <c r="B17" s="302">
        <v>60</v>
      </c>
      <c r="C17" s="302">
        <v>29</v>
      </c>
      <c r="D17" s="303">
        <v>145</v>
      </c>
      <c r="E17" s="303">
        <v>71</v>
      </c>
      <c r="F17" s="303">
        <v>205</v>
      </c>
    </row>
    <row r="18" spans="1:6" x14ac:dyDescent="0.25">
      <c r="A18" s="300" t="s">
        <v>71</v>
      </c>
      <c r="B18" s="302">
        <v>0</v>
      </c>
      <c r="C18" s="302">
        <v>0</v>
      </c>
      <c r="D18" s="303">
        <v>0</v>
      </c>
      <c r="E18" s="303">
        <v>0</v>
      </c>
      <c r="F18" s="303">
        <v>5</v>
      </c>
    </row>
    <row r="19" spans="1:6" x14ac:dyDescent="0.25">
      <c r="A19" s="300" t="s">
        <v>54</v>
      </c>
      <c r="B19" s="304">
        <v>865</v>
      </c>
      <c r="C19" s="304">
        <v>57</v>
      </c>
      <c r="D19" s="305">
        <v>655</v>
      </c>
      <c r="E19" s="305">
        <v>43</v>
      </c>
      <c r="F19" s="305">
        <v>1530</v>
      </c>
    </row>
    <row r="20" spans="1:6" x14ac:dyDescent="0.25">
      <c r="A20" s="300" t="s">
        <v>597</v>
      </c>
      <c r="B20" s="296"/>
      <c r="C20" s="296"/>
      <c r="D20" s="297"/>
      <c r="E20" s="297"/>
      <c r="F20" s="297"/>
    </row>
    <row r="21" spans="1:6" x14ac:dyDescent="0.25">
      <c r="A21" s="306" t="s">
        <v>240</v>
      </c>
      <c r="B21" s="296"/>
      <c r="C21" s="296"/>
      <c r="D21" s="297"/>
      <c r="E21" s="297"/>
      <c r="F21" s="297"/>
    </row>
    <row r="22" spans="1:6" x14ac:dyDescent="0.25">
      <c r="A22" s="297" t="s">
        <v>551</v>
      </c>
      <c r="B22" s="296"/>
      <c r="C22" s="296"/>
      <c r="D22" s="297"/>
      <c r="E22" s="297"/>
      <c r="F22" s="297"/>
    </row>
    <row r="23" spans="1:6" x14ac:dyDescent="0.25">
      <c r="A23" s="297" t="s">
        <v>552</v>
      </c>
      <c r="B23" s="296"/>
      <c r="C23" s="296"/>
      <c r="D23" s="297"/>
      <c r="E23" s="297"/>
      <c r="F23" s="297"/>
    </row>
    <row r="24" spans="1:6" x14ac:dyDescent="0.25">
      <c r="A24" s="297" t="s">
        <v>553</v>
      </c>
      <c r="B24" s="296"/>
      <c r="C24" s="296"/>
      <c r="D24" s="297"/>
      <c r="E24" s="297"/>
      <c r="F24" s="297"/>
    </row>
    <row r="25" spans="1:6" x14ac:dyDescent="0.25">
      <c r="A25" s="297" t="s">
        <v>554</v>
      </c>
      <c r="B25" s="296"/>
      <c r="C25" s="296"/>
      <c r="D25" s="297"/>
      <c r="E25" s="297"/>
      <c r="F25" s="297"/>
    </row>
    <row r="26" spans="1:6" x14ac:dyDescent="0.25">
      <c r="A26" s="297" t="s">
        <v>586</v>
      </c>
      <c r="B26" s="296"/>
      <c r="C26" s="296"/>
      <c r="D26" s="297"/>
      <c r="E26" s="297"/>
      <c r="F26" s="297"/>
    </row>
    <row r="27" spans="1:6" x14ac:dyDescent="0.25">
      <c r="A27" s="297" t="s">
        <v>598</v>
      </c>
      <c r="B27" s="296"/>
      <c r="C27" s="296"/>
      <c r="D27" s="297"/>
      <c r="E27" s="297"/>
      <c r="F27" s="297"/>
    </row>
    <row r="28" spans="1:6" x14ac:dyDescent="0.25">
      <c r="A28" s="2" t="s">
        <v>599</v>
      </c>
      <c r="B28" s="296"/>
      <c r="C28" s="296"/>
      <c r="D28" s="297"/>
      <c r="E28" s="297"/>
      <c r="F28" s="297"/>
    </row>
    <row r="29" spans="1:6" x14ac:dyDescent="0.25">
      <c r="A29" s="307" t="s">
        <v>600</v>
      </c>
      <c r="B29" s="296"/>
      <c r="C29" s="296"/>
      <c r="D29" s="297"/>
      <c r="E29" s="297"/>
      <c r="F29" s="297"/>
    </row>
    <row r="30" spans="1:6" x14ac:dyDescent="0.25">
      <c r="A30" s="307"/>
      <c r="B30" s="296"/>
      <c r="C30" s="296"/>
      <c r="D30" s="297"/>
      <c r="E30" s="297"/>
      <c r="F30" s="297"/>
    </row>
    <row r="31" spans="1:6" x14ac:dyDescent="0.25">
      <c r="A31" s="211" t="s">
        <v>601</v>
      </c>
      <c r="B31" s="296"/>
      <c r="C31" s="296"/>
      <c r="D31" s="297"/>
      <c r="E31" s="297"/>
      <c r="F31" s="297"/>
    </row>
    <row r="32" spans="1:6" ht="22.5" customHeight="1" x14ac:dyDescent="0.25">
      <c r="A32" s="295" t="s">
        <v>602</v>
      </c>
      <c r="B32" s="296"/>
      <c r="C32" s="296"/>
      <c r="D32" s="297"/>
      <c r="E32" s="297"/>
      <c r="F32" s="297"/>
    </row>
    <row r="33" spans="1:6" x14ac:dyDescent="0.25">
      <c r="A33" s="300" t="s">
        <v>603</v>
      </c>
      <c r="B33" s="296" t="s">
        <v>604</v>
      </c>
      <c r="C33" s="296" t="s">
        <v>605</v>
      </c>
      <c r="D33" s="297"/>
      <c r="E33" s="297"/>
      <c r="F33" s="297"/>
    </row>
    <row r="34" spans="1:6" x14ac:dyDescent="0.25">
      <c r="A34" s="297" t="s">
        <v>606</v>
      </c>
      <c r="B34" s="302">
        <v>738007</v>
      </c>
      <c r="C34" s="296">
        <v>39</v>
      </c>
      <c r="D34" s="297"/>
      <c r="E34" s="297"/>
      <c r="F34" s="297"/>
    </row>
    <row r="35" spans="1:6" x14ac:dyDescent="0.25">
      <c r="A35" s="297" t="s">
        <v>607</v>
      </c>
      <c r="B35" s="302">
        <v>1165168</v>
      </c>
      <c r="C35" s="296">
        <v>61</v>
      </c>
      <c r="D35" s="297"/>
      <c r="E35" s="297"/>
      <c r="F35" s="297"/>
    </row>
    <row r="36" spans="1:6" x14ac:dyDescent="0.25">
      <c r="A36" s="300" t="s">
        <v>608</v>
      </c>
      <c r="B36" s="304">
        <v>738007</v>
      </c>
      <c r="C36" s="299">
        <v>100</v>
      </c>
      <c r="D36" s="297"/>
      <c r="E36" s="297"/>
      <c r="F36" s="297"/>
    </row>
    <row r="37" spans="1:6" x14ac:dyDescent="0.25">
      <c r="A37" s="297" t="s">
        <v>609</v>
      </c>
      <c r="B37" s="308"/>
      <c r="C37" s="296"/>
      <c r="D37" s="297"/>
      <c r="E37" s="297"/>
      <c r="F37" s="297"/>
    </row>
    <row r="38" spans="1:6" x14ac:dyDescent="0.25">
      <c r="A38" s="2" t="s">
        <v>610</v>
      </c>
      <c r="B38" s="296"/>
      <c r="C38" s="296"/>
      <c r="D38" s="297"/>
      <c r="E38" s="297"/>
      <c r="F38" s="297"/>
    </row>
    <row r="39" spans="1:6" x14ac:dyDescent="0.25">
      <c r="A39" s="211" t="s">
        <v>171</v>
      </c>
      <c r="B39" s="296"/>
      <c r="C39" s="296"/>
      <c r="D39" s="297"/>
      <c r="E39" s="297"/>
      <c r="F39" s="297"/>
    </row>
    <row r="40" spans="1:6" x14ac:dyDescent="0.25">
      <c r="A40" s="293" t="s">
        <v>611</v>
      </c>
      <c r="B40" s="296"/>
      <c r="C40" s="296"/>
      <c r="D40" s="297"/>
      <c r="E40" s="297"/>
      <c r="F40" s="297"/>
    </row>
    <row r="41" spans="1:6" x14ac:dyDescent="0.25">
      <c r="A41" s="297" t="s">
        <v>612</v>
      </c>
      <c r="B41" s="296"/>
      <c r="C41" s="296"/>
      <c r="D41" s="297"/>
      <c r="E41" s="297"/>
      <c r="F41" s="297"/>
    </row>
    <row r="42" spans="1:6" x14ac:dyDescent="0.25">
      <c r="A42" s="297" t="s">
        <v>613</v>
      </c>
      <c r="B42" s="296"/>
      <c r="C42" s="296"/>
      <c r="D42" s="297"/>
      <c r="E42" s="297"/>
      <c r="F42" s="297"/>
    </row>
    <row r="43" spans="1:6" x14ac:dyDescent="0.25">
      <c r="A43" s="2" t="s">
        <v>614</v>
      </c>
      <c r="B43" s="296"/>
      <c r="C43" s="296"/>
      <c r="D43" s="297"/>
      <c r="E43" s="297"/>
      <c r="F43" s="297"/>
    </row>
    <row r="44" spans="1:6" x14ac:dyDescent="0.25">
      <c r="A44" s="297"/>
      <c r="B44" s="296"/>
      <c r="C44" s="296"/>
      <c r="D44" s="297"/>
      <c r="E44" s="297"/>
      <c r="F44" s="297"/>
    </row>
    <row r="45" spans="1:6" ht="22.5" customHeight="1" x14ac:dyDescent="0.25">
      <c r="A45" s="295" t="s">
        <v>615</v>
      </c>
      <c r="B45" s="296"/>
      <c r="C45" s="296"/>
      <c r="D45" s="297"/>
      <c r="E45" s="297"/>
      <c r="F45" s="297"/>
    </row>
    <row r="46" spans="1:6" ht="45" x14ac:dyDescent="0.25">
      <c r="A46" s="47" t="s">
        <v>616</v>
      </c>
      <c r="B46" s="294" t="s">
        <v>617</v>
      </c>
      <c r="C46" s="294" t="s">
        <v>618</v>
      </c>
      <c r="D46" s="294" t="s">
        <v>619</v>
      </c>
      <c r="E46" s="294" t="s">
        <v>620</v>
      </c>
      <c r="F46" s="294" t="s">
        <v>621</v>
      </c>
    </row>
    <row r="47" spans="1:6" x14ac:dyDescent="0.25">
      <c r="A47" s="297" t="s">
        <v>622</v>
      </c>
      <c r="B47" s="302">
        <v>1153</v>
      </c>
      <c r="C47" s="302">
        <v>18</v>
      </c>
      <c r="D47" s="303">
        <v>5134</v>
      </c>
      <c r="E47" s="303">
        <v>82</v>
      </c>
      <c r="F47" s="303">
        <v>6287</v>
      </c>
    </row>
    <row r="48" spans="1:6" x14ac:dyDescent="0.25">
      <c r="A48" s="297" t="s">
        <v>623</v>
      </c>
      <c r="B48" s="302">
        <v>14146</v>
      </c>
      <c r="C48" s="302">
        <v>25</v>
      </c>
      <c r="D48" s="303">
        <v>41475</v>
      </c>
      <c r="E48" s="303">
        <v>75</v>
      </c>
      <c r="F48" s="303">
        <v>55621</v>
      </c>
    </row>
    <row r="49" spans="1:6" x14ac:dyDescent="0.25">
      <c r="A49" s="297" t="s">
        <v>624</v>
      </c>
      <c r="B49" s="302">
        <v>50709</v>
      </c>
      <c r="C49" s="302">
        <v>33</v>
      </c>
      <c r="D49" s="303">
        <v>103198</v>
      </c>
      <c r="E49" s="303">
        <v>67</v>
      </c>
      <c r="F49" s="303">
        <v>153907</v>
      </c>
    </row>
    <row r="50" spans="1:6" x14ac:dyDescent="0.25">
      <c r="A50" s="297" t="s">
        <v>625</v>
      </c>
      <c r="B50" s="302">
        <v>88099</v>
      </c>
      <c r="C50" s="302">
        <v>36</v>
      </c>
      <c r="D50" s="303">
        <v>157481</v>
      </c>
      <c r="E50" s="303">
        <v>64</v>
      </c>
      <c r="F50" s="303">
        <v>245580</v>
      </c>
    </row>
    <row r="51" spans="1:6" x14ac:dyDescent="0.25">
      <c r="A51" s="297" t="s">
        <v>626</v>
      </c>
      <c r="B51" s="302">
        <v>119819</v>
      </c>
      <c r="C51" s="302">
        <v>39</v>
      </c>
      <c r="D51" s="303">
        <v>187596</v>
      </c>
      <c r="E51" s="303">
        <v>61</v>
      </c>
      <c r="F51" s="303">
        <v>307415</v>
      </c>
    </row>
    <row r="52" spans="1:6" x14ac:dyDescent="0.25">
      <c r="A52" s="297" t="s">
        <v>54</v>
      </c>
      <c r="B52" s="304">
        <v>273926</v>
      </c>
      <c r="C52" s="304">
        <v>36</v>
      </c>
      <c r="D52" s="305">
        <v>494884</v>
      </c>
      <c r="E52" s="305">
        <v>64</v>
      </c>
      <c r="F52" s="305">
        <v>768810</v>
      </c>
    </row>
    <row r="53" spans="1:6" x14ac:dyDescent="0.25">
      <c r="A53" s="297" t="s">
        <v>609</v>
      </c>
      <c r="B53" s="299"/>
      <c r="C53" s="299"/>
      <c r="D53" s="300"/>
      <c r="E53" s="300"/>
      <c r="F53" s="300"/>
    </row>
    <row r="54" spans="1:6" x14ac:dyDescent="0.25">
      <c r="A54" s="2" t="s">
        <v>610</v>
      </c>
      <c r="B54" s="299"/>
      <c r="C54" s="299"/>
      <c r="D54" s="300"/>
      <c r="E54" s="300"/>
      <c r="F54" s="300"/>
    </row>
    <row r="55" spans="1:6" x14ac:dyDescent="0.25">
      <c r="A55" s="293" t="s">
        <v>627</v>
      </c>
      <c r="B55" s="296"/>
      <c r="C55" s="296"/>
      <c r="D55" s="297"/>
      <c r="E55" s="297"/>
      <c r="F55" s="297"/>
    </row>
    <row r="56" spans="1:6" x14ac:dyDescent="0.25">
      <c r="A56" s="293" t="s">
        <v>628</v>
      </c>
      <c r="B56" s="296"/>
      <c r="C56" s="296"/>
      <c r="D56" s="297"/>
      <c r="E56" s="297"/>
      <c r="F56" s="297"/>
    </row>
    <row r="57" spans="1:6" x14ac:dyDescent="0.25">
      <c r="A57" s="297" t="s">
        <v>629</v>
      </c>
      <c r="B57" s="296"/>
      <c r="C57" s="296"/>
      <c r="D57" s="297"/>
      <c r="E57" s="297"/>
      <c r="F57" s="297"/>
    </row>
    <row r="58" spans="1:6" x14ac:dyDescent="0.25">
      <c r="A58" s="297" t="s">
        <v>630</v>
      </c>
      <c r="B58" s="296"/>
      <c r="C58" s="296"/>
      <c r="D58" s="297"/>
      <c r="E58" s="297"/>
      <c r="F58" s="297"/>
    </row>
    <row r="59" spans="1:6" x14ac:dyDescent="0.25">
      <c r="A59" s="297" t="s">
        <v>631</v>
      </c>
      <c r="B59" s="296"/>
      <c r="C59" s="296"/>
      <c r="D59" s="297"/>
      <c r="E59" s="297"/>
      <c r="F59" s="297"/>
    </row>
    <row r="60" spans="1:6" x14ac:dyDescent="0.25">
      <c r="A60" s="297" t="s">
        <v>632</v>
      </c>
      <c r="B60" s="296"/>
      <c r="C60" s="296"/>
      <c r="D60" s="297"/>
      <c r="E60" s="297"/>
      <c r="F60" s="297"/>
    </row>
    <row r="61" spans="1:6" x14ac:dyDescent="0.25">
      <c r="A61" s="2" t="s">
        <v>633</v>
      </c>
      <c r="B61" s="296"/>
      <c r="C61" s="296"/>
      <c r="D61" s="297"/>
      <c r="E61" s="297"/>
      <c r="F61" s="297"/>
    </row>
    <row r="63" spans="1:6" x14ac:dyDescent="0.25">
      <c r="A63" s="2" t="s">
        <v>73</v>
      </c>
    </row>
  </sheetData>
  <hyperlinks>
    <hyperlink ref="A28" r:id="rId1" display="https://www.nisra.gov.uk/support/geography/urban-rural-classification" xr:uid="{9D8DF66C-F723-4308-A7EE-D800529EB76D}"/>
    <hyperlink ref="A38" r:id="rId2" display="https://www.nisra.gov.uk/statistics/census/2021-census" xr:uid="{0BBBCF63-E02A-4E3D-8275-B930630232AF}"/>
    <hyperlink ref="A43" r:id="rId3" display="https://www.nisra.gov.uk/publications/census-2021-output-geography-information-papers" xr:uid="{99566A79-F2BF-4F52-BF2A-48AAB706719F}"/>
    <hyperlink ref="A54" r:id="rId4" display="https://www.nisra.gov.uk/statistics/census/2021-census" xr:uid="{6F4443D3-1E94-4766-B3EE-81DC233FAC43}"/>
    <hyperlink ref="A61" r:id="rId5" display="https://build.nisra.gov.uk/en/metadata/variable?d=HOUSEHOLD&amp;v=HH_DEPRIVATION" xr:uid="{CFBF53EF-DC2C-4E42-ACAA-739BE60FBF12}"/>
    <hyperlink ref="A29" r:id="rId6" xr:uid="{B4020FE6-F0D4-4D62-99F3-67E3B1A47921}"/>
    <hyperlink ref="A63" location="Index!A1" display="Return to Index" xr:uid="{07A32B94-4FD2-4596-AE76-F39F3AAF153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552C-ED05-4606-ADCD-AB379F364847}">
  <dimension ref="A1:O29"/>
  <sheetViews>
    <sheetView workbookViewId="0">
      <selection activeCell="A24" sqref="A24:A29"/>
    </sheetView>
  </sheetViews>
  <sheetFormatPr defaultRowHeight="15" x14ac:dyDescent="0.25"/>
  <cols>
    <col min="1" max="1" width="31.5703125" customWidth="1"/>
    <col min="2" max="4" width="16.42578125" customWidth="1"/>
    <col min="5" max="5" width="25.5703125" customWidth="1"/>
    <col min="6" max="10" width="16.42578125" customWidth="1"/>
  </cols>
  <sheetData>
    <row r="1" spans="1:15" ht="24.75" customHeight="1" x14ac:dyDescent="0.25">
      <c r="A1" s="1" t="s">
        <v>634</v>
      </c>
    </row>
    <row r="2" spans="1:15" ht="45" x14ac:dyDescent="0.25">
      <c r="A2" s="1" t="s">
        <v>635</v>
      </c>
      <c r="B2" s="321" t="s">
        <v>55</v>
      </c>
      <c r="C2" s="321" t="s">
        <v>56</v>
      </c>
      <c r="D2" s="321" t="s">
        <v>59</v>
      </c>
      <c r="E2" s="321" t="s">
        <v>60</v>
      </c>
      <c r="F2" s="321" t="s">
        <v>61</v>
      </c>
      <c r="G2" s="321" t="s">
        <v>62</v>
      </c>
      <c r="H2" s="321" t="s">
        <v>63</v>
      </c>
      <c r="I2" s="321" t="s">
        <v>70</v>
      </c>
      <c r="J2" s="4" t="s">
        <v>54</v>
      </c>
    </row>
    <row r="3" spans="1:15" x14ac:dyDescent="0.25">
      <c r="A3" t="s">
        <v>153</v>
      </c>
      <c r="B3" s="27">
        <v>0</v>
      </c>
      <c r="C3" s="27">
        <v>0</v>
      </c>
      <c r="D3" s="27">
        <v>10</v>
      </c>
      <c r="E3" s="27">
        <v>5</v>
      </c>
      <c r="F3" s="27">
        <v>15</v>
      </c>
      <c r="G3" s="27">
        <v>0</v>
      </c>
      <c r="H3" s="27">
        <v>0</v>
      </c>
      <c r="I3" s="27">
        <v>5</v>
      </c>
      <c r="J3" s="27">
        <v>40</v>
      </c>
      <c r="L3" s="322"/>
      <c r="O3" s="322"/>
    </row>
    <row r="4" spans="1:15" x14ac:dyDescent="0.25">
      <c r="A4" t="s">
        <v>154</v>
      </c>
      <c r="B4" s="27">
        <v>5</v>
      </c>
      <c r="C4" s="27">
        <v>0</v>
      </c>
      <c r="D4" s="27">
        <v>10</v>
      </c>
      <c r="E4" s="27">
        <v>5</v>
      </c>
      <c r="F4" s="27">
        <v>10</v>
      </c>
      <c r="G4" s="27">
        <v>0</v>
      </c>
      <c r="H4" s="27">
        <v>0</v>
      </c>
      <c r="I4" s="27">
        <v>0</v>
      </c>
      <c r="J4" s="27">
        <v>35</v>
      </c>
      <c r="L4" s="322"/>
      <c r="O4" s="322"/>
    </row>
    <row r="5" spans="1:15" x14ac:dyDescent="0.25">
      <c r="A5" t="s">
        <v>155</v>
      </c>
      <c r="B5" s="27">
        <v>5</v>
      </c>
      <c r="C5" s="27">
        <v>0</v>
      </c>
      <c r="D5" s="27">
        <v>5</v>
      </c>
      <c r="E5" s="27">
        <v>0</v>
      </c>
      <c r="F5" s="27">
        <v>25</v>
      </c>
      <c r="G5" s="27">
        <v>5</v>
      </c>
      <c r="H5" s="27">
        <v>0</v>
      </c>
      <c r="I5" s="27">
        <v>5</v>
      </c>
      <c r="J5" s="27">
        <v>45</v>
      </c>
      <c r="L5" s="322"/>
      <c r="O5" s="322"/>
    </row>
    <row r="6" spans="1:15" x14ac:dyDescent="0.25">
      <c r="A6" t="s">
        <v>156</v>
      </c>
      <c r="B6" s="27">
        <v>5</v>
      </c>
      <c r="C6" s="27">
        <v>0</v>
      </c>
      <c r="D6" s="27">
        <v>5</v>
      </c>
      <c r="E6" s="27">
        <v>0</v>
      </c>
      <c r="F6" s="27">
        <v>10</v>
      </c>
      <c r="G6" s="27">
        <v>0</v>
      </c>
      <c r="H6" s="27">
        <v>0</v>
      </c>
      <c r="I6" s="27">
        <v>5</v>
      </c>
      <c r="J6" s="27">
        <v>25</v>
      </c>
      <c r="L6" s="322"/>
      <c r="O6" s="322"/>
    </row>
    <row r="7" spans="1:15" x14ac:dyDescent="0.25">
      <c r="A7" t="s">
        <v>157</v>
      </c>
      <c r="B7" s="27">
        <v>5</v>
      </c>
      <c r="C7" s="27">
        <v>0</v>
      </c>
      <c r="D7" s="27">
        <v>15</v>
      </c>
      <c r="E7" s="27">
        <v>15</v>
      </c>
      <c r="F7" s="27">
        <v>15</v>
      </c>
      <c r="G7" s="27">
        <v>0</v>
      </c>
      <c r="H7" s="27">
        <v>0</v>
      </c>
      <c r="I7" s="27">
        <v>10</v>
      </c>
      <c r="J7" s="27">
        <v>60</v>
      </c>
      <c r="L7" s="322"/>
      <c r="O7" s="322"/>
    </row>
    <row r="8" spans="1:15" x14ac:dyDescent="0.25">
      <c r="A8" t="s">
        <v>158</v>
      </c>
      <c r="B8" s="27">
        <v>10</v>
      </c>
      <c r="C8" s="27">
        <v>0</v>
      </c>
      <c r="D8" s="27">
        <v>10</v>
      </c>
      <c r="E8" s="27">
        <v>15</v>
      </c>
      <c r="F8" s="27">
        <v>10</v>
      </c>
      <c r="G8" s="27">
        <v>0</v>
      </c>
      <c r="H8" s="27">
        <v>0</v>
      </c>
      <c r="I8" s="27">
        <v>15</v>
      </c>
      <c r="J8" s="27">
        <v>60</v>
      </c>
      <c r="L8" s="322"/>
      <c r="O8" s="322"/>
    </row>
    <row r="9" spans="1:15" x14ac:dyDescent="0.25">
      <c r="A9" t="s">
        <v>159</v>
      </c>
      <c r="B9" s="27">
        <v>0</v>
      </c>
      <c r="C9" s="27">
        <v>5</v>
      </c>
      <c r="D9" s="27">
        <v>95</v>
      </c>
      <c r="E9" s="27">
        <v>20</v>
      </c>
      <c r="F9" s="27">
        <v>5</v>
      </c>
      <c r="G9" s="27">
        <v>0</v>
      </c>
      <c r="H9" s="27">
        <v>0</v>
      </c>
      <c r="I9" s="27">
        <v>45</v>
      </c>
      <c r="J9" s="27">
        <v>175</v>
      </c>
      <c r="L9" s="322"/>
      <c r="O9" s="322"/>
    </row>
    <row r="10" spans="1:15" x14ac:dyDescent="0.25">
      <c r="A10" t="s">
        <v>160</v>
      </c>
      <c r="B10" s="27">
        <v>10</v>
      </c>
      <c r="C10" s="27">
        <v>0</v>
      </c>
      <c r="D10" s="27">
        <v>15</v>
      </c>
      <c r="E10" s="27">
        <v>0</v>
      </c>
      <c r="F10" s="27">
        <v>10</v>
      </c>
      <c r="G10" s="27">
        <v>0</v>
      </c>
      <c r="H10" s="27">
        <v>0</v>
      </c>
      <c r="I10" s="27">
        <v>10</v>
      </c>
      <c r="J10" s="27">
        <v>50</v>
      </c>
      <c r="L10" s="322"/>
      <c r="O10" s="322"/>
    </row>
    <row r="11" spans="1:15" x14ac:dyDescent="0.25">
      <c r="A11" t="s">
        <v>161</v>
      </c>
      <c r="B11" s="27">
        <v>15</v>
      </c>
      <c r="C11" s="27">
        <v>0</v>
      </c>
      <c r="D11" s="27">
        <v>25</v>
      </c>
      <c r="E11" s="27">
        <v>10</v>
      </c>
      <c r="F11" s="27">
        <v>15</v>
      </c>
      <c r="G11" s="27">
        <v>5</v>
      </c>
      <c r="H11" s="27">
        <v>0</v>
      </c>
      <c r="I11" s="27">
        <v>5</v>
      </c>
      <c r="J11" s="27">
        <v>80</v>
      </c>
      <c r="L11" s="322"/>
      <c r="O11" s="322"/>
    </row>
    <row r="12" spans="1:15" x14ac:dyDescent="0.25">
      <c r="A12" t="s">
        <v>162</v>
      </c>
      <c r="B12" s="27">
        <v>0</v>
      </c>
      <c r="C12" s="27">
        <v>0</v>
      </c>
      <c r="D12" s="27">
        <v>85</v>
      </c>
      <c r="E12" s="27">
        <v>30</v>
      </c>
      <c r="F12" s="27">
        <v>10</v>
      </c>
      <c r="G12" s="27">
        <v>0</v>
      </c>
      <c r="H12" s="27">
        <v>0</v>
      </c>
      <c r="I12" s="27">
        <v>35</v>
      </c>
      <c r="J12" s="27">
        <v>165</v>
      </c>
      <c r="L12" s="322"/>
      <c r="O12" s="322"/>
    </row>
    <row r="13" spans="1:15" x14ac:dyDescent="0.25">
      <c r="A13" t="s">
        <v>163</v>
      </c>
      <c r="B13" s="27">
        <v>5</v>
      </c>
      <c r="C13" s="27">
        <v>10</v>
      </c>
      <c r="D13" s="27">
        <v>65</v>
      </c>
      <c r="E13" s="27">
        <v>20</v>
      </c>
      <c r="F13" s="27">
        <v>15</v>
      </c>
      <c r="G13" s="27">
        <v>5</v>
      </c>
      <c r="H13" s="27">
        <v>5</v>
      </c>
      <c r="I13" s="27">
        <v>50</v>
      </c>
      <c r="J13" s="27">
        <v>175</v>
      </c>
      <c r="L13" s="322"/>
      <c r="O13" s="322"/>
    </row>
    <row r="14" spans="1:15" x14ac:dyDescent="0.25">
      <c r="A14" t="s">
        <v>164</v>
      </c>
      <c r="B14" s="27">
        <v>0</v>
      </c>
      <c r="C14" s="27">
        <v>0</v>
      </c>
      <c r="D14" s="27">
        <v>15</v>
      </c>
      <c r="E14" s="27">
        <v>15</v>
      </c>
      <c r="F14" s="27">
        <v>10</v>
      </c>
      <c r="G14" s="27">
        <v>10</v>
      </c>
      <c r="H14" s="27">
        <v>0</v>
      </c>
      <c r="I14" s="27">
        <v>15</v>
      </c>
      <c r="J14" s="27">
        <v>65</v>
      </c>
      <c r="L14" s="322"/>
      <c r="O14" s="322"/>
    </row>
    <row r="15" spans="1:15" x14ac:dyDescent="0.25">
      <c r="A15" t="s">
        <v>165</v>
      </c>
      <c r="B15" s="27">
        <v>5</v>
      </c>
      <c r="C15" s="27">
        <v>0</v>
      </c>
      <c r="D15" s="27">
        <v>10</v>
      </c>
      <c r="E15" s="27">
        <v>10</v>
      </c>
      <c r="F15" s="27">
        <v>10</v>
      </c>
      <c r="G15" s="27">
        <v>5</v>
      </c>
      <c r="H15" s="27">
        <v>0</v>
      </c>
      <c r="I15" s="27">
        <v>0</v>
      </c>
      <c r="J15" s="27">
        <v>40</v>
      </c>
      <c r="L15" s="322"/>
      <c r="O15" s="322"/>
    </row>
    <row r="16" spans="1:15" x14ac:dyDescent="0.25">
      <c r="A16" t="s">
        <v>166</v>
      </c>
      <c r="B16" s="27">
        <v>0</v>
      </c>
      <c r="C16" s="27">
        <v>0</v>
      </c>
      <c r="D16" s="27">
        <v>15</v>
      </c>
      <c r="E16" s="27">
        <v>20</v>
      </c>
      <c r="F16" s="27">
        <v>15</v>
      </c>
      <c r="G16" s="27">
        <v>5</v>
      </c>
      <c r="H16" s="27">
        <v>0</v>
      </c>
      <c r="I16" s="27">
        <v>10</v>
      </c>
      <c r="J16" s="27">
        <v>65</v>
      </c>
      <c r="L16" s="322"/>
      <c r="O16" s="322"/>
    </row>
    <row r="17" spans="1:15" x14ac:dyDescent="0.25">
      <c r="A17" t="s">
        <v>167</v>
      </c>
      <c r="B17" s="27">
        <v>15</v>
      </c>
      <c r="C17" s="27">
        <v>5</v>
      </c>
      <c r="D17" s="27">
        <v>50</v>
      </c>
      <c r="E17" s="27">
        <v>20</v>
      </c>
      <c r="F17" s="27">
        <v>15</v>
      </c>
      <c r="G17" s="27">
        <v>10</v>
      </c>
      <c r="H17" s="27">
        <v>0</v>
      </c>
      <c r="I17" s="27">
        <v>30</v>
      </c>
      <c r="J17" s="27">
        <v>150</v>
      </c>
      <c r="L17" s="322"/>
      <c r="O17" s="322"/>
    </row>
    <row r="18" spans="1:15" ht="15.75" x14ac:dyDescent="0.25">
      <c r="A18" t="s">
        <v>168</v>
      </c>
      <c r="B18" s="27">
        <v>5</v>
      </c>
      <c r="C18" s="27">
        <v>0</v>
      </c>
      <c r="D18" s="27">
        <v>15</v>
      </c>
      <c r="E18" s="27">
        <v>10</v>
      </c>
      <c r="F18" s="27">
        <v>20</v>
      </c>
      <c r="G18" s="27">
        <v>5</v>
      </c>
      <c r="H18" s="27">
        <v>0</v>
      </c>
      <c r="I18" s="27">
        <v>0</v>
      </c>
      <c r="J18" s="27">
        <v>60</v>
      </c>
      <c r="L18" s="322"/>
      <c r="N18" s="323"/>
    </row>
    <row r="19" spans="1:15" x14ac:dyDescent="0.25">
      <c r="A19" t="s">
        <v>169</v>
      </c>
      <c r="B19" s="27">
        <v>0</v>
      </c>
      <c r="C19" s="27">
        <v>10</v>
      </c>
      <c r="D19" s="27">
        <v>60</v>
      </c>
      <c r="E19" s="27">
        <v>10</v>
      </c>
      <c r="F19" s="27">
        <v>20</v>
      </c>
      <c r="G19" s="27">
        <v>0</v>
      </c>
      <c r="H19" s="27">
        <v>0</v>
      </c>
      <c r="I19" s="27">
        <v>25</v>
      </c>
      <c r="J19" s="27">
        <v>125</v>
      </c>
      <c r="L19" s="322"/>
    </row>
    <row r="20" spans="1:15" x14ac:dyDescent="0.25">
      <c r="A20" t="s">
        <v>170</v>
      </c>
      <c r="B20" s="27">
        <v>0</v>
      </c>
      <c r="C20" s="27">
        <v>0</v>
      </c>
      <c r="D20" s="27">
        <v>50</v>
      </c>
      <c r="E20" s="27">
        <v>20</v>
      </c>
      <c r="F20" s="27">
        <v>10</v>
      </c>
      <c r="G20" s="27">
        <v>0</v>
      </c>
      <c r="H20" s="27">
        <v>0</v>
      </c>
      <c r="I20" s="27">
        <v>30</v>
      </c>
      <c r="J20" s="27">
        <v>110</v>
      </c>
      <c r="L20" s="322"/>
    </row>
    <row r="21" spans="1:15" x14ac:dyDescent="0.25">
      <c r="A21" t="s">
        <v>71</v>
      </c>
      <c r="B21" s="27">
        <v>0</v>
      </c>
      <c r="C21" s="27">
        <v>0</v>
      </c>
      <c r="D21" s="27">
        <v>0</v>
      </c>
      <c r="E21" s="27">
        <v>5</v>
      </c>
      <c r="F21" s="27">
        <v>0</v>
      </c>
      <c r="G21" s="27">
        <v>0</v>
      </c>
      <c r="H21" s="27">
        <v>0</v>
      </c>
      <c r="I21" s="27">
        <v>0</v>
      </c>
      <c r="J21" s="27">
        <v>5</v>
      </c>
      <c r="L21" s="322"/>
    </row>
    <row r="22" spans="1:15" x14ac:dyDescent="0.25">
      <c r="A22" s="1" t="s">
        <v>54</v>
      </c>
      <c r="B22" s="4">
        <v>100</v>
      </c>
      <c r="C22" s="4">
        <v>40</v>
      </c>
      <c r="D22" s="4">
        <v>555</v>
      </c>
      <c r="E22" s="4">
        <v>230</v>
      </c>
      <c r="F22" s="4">
        <v>245</v>
      </c>
      <c r="G22" s="4">
        <v>55</v>
      </c>
      <c r="H22" s="4">
        <v>10</v>
      </c>
      <c r="I22" s="4">
        <v>300</v>
      </c>
      <c r="J22" s="4">
        <v>1530</v>
      </c>
      <c r="L22" s="322"/>
    </row>
    <row r="23" spans="1:15" x14ac:dyDescent="0.25">
      <c r="A23" s="300" t="s">
        <v>597</v>
      </c>
      <c r="B23" s="4"/>
      <c r="C23" s="4"/>
      <c r="D23" s="4"/>
      <c r="E23" s="4"/>
      <c r="F23" s="4"/>
      <c r="G23" s="4"/>
      <c r="H23" s="4"/>
      <c r="I23" s="4"/>
      <c r="J23" s="4"/>
      <c r="L23" s="322"/>
    </row>
    <row r="24" spans="1:15" ht="22.5" customHeight="1" x14ac:dyDescent="0.25">
      <c r="A24" s="306" t="s">
        <v>240</v>
      </c>
      <c r="B24" s="320"/>
      <c r="C24" s="320"/>
      <c r="D24" s="320"/>
      <c r="E24" s="320"/>
      <c r="F24" s="320"/>
      <c r="G24" s="320"/>
      <c r="H24" s="320"/>
      <c r="I24" s="320"/>
    </row>
    <row r="25" spans="1:15" x14ac:dyDescent="0.25">
      <c r="A25" s="297" t="s">
        <v>551</v>
      </c>
    </row>
    <row r="26" spans="1:15" x14ac:dyDescent="0.25">
      <c r="A26" s="297" t="s">
        <v>552</v>
      </c>
    </row>
    <row r="27" spans="1:15" x14ac:dyDescent="0.25">
      <c r="A27" s="297" t="s">
        <v>553</v>
      </c>
    </row>
    <row r="28" spans="1:15" x14ac:dyDescent="0.25">
      <c r="A28" s="297" t="s">
        <v>554</v>
      </c>
    </row>
    <row r="29" spans="1:15" x14ac:dyDescent="0.25">
      <c r="A29" s="2" t="s">
        <v>73</v>
      </c>
    </row>
  </sheetData>
  <hyperlinks>
    <hyperlink ref="A29" location="Index!A1" display="Return to Index" xr:uid="{12C71EA0-620E-4E94-AFEA-4B7D435CF2C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2CA-AEBA-4B5D-A000-796961388AA1}">
  <dimension ref="A1:I29"/>
  <sheetViews>
    <sheetView workbookViewId="0">
      <selection activeCell="A29" sqref="A29"/>
    </sheetView>
  </sheetViews>
  <sheetFormatPr defaultRowHeight="15" x14ac:dyDescent="0.25"/>
  <cols>
    <col min="1" max="1" width="36" customWidth="1"/>
    <col min="2" max="7" width="15.42578125" customWidth="1"/>
    <col min="8" max="8" width="15.42578125" bestFit="1" customWidth="1"/>
  </cols>
  <sheetData>
    <row r="1" spans="1:9" ht="19.5" thickBot="1" x14ac:dyDescent="0.3">
      <c r="A1" s="337" t="s">
        <v>40</v>
      </c>
      <c r="B1" s="324"/>
      <c r="C1" s="324"/>
      <c r="D1" s="324"/>
      <c r="E1" s="324"/>
      <c r="F1" s="324"/>
      <c r="G1" s="324"/>
      <c r="H1" s="325"/>
      <c r="I1" s="325"/>
    </row>
    <row r="2" spans="1:9" ht="48" thickTop="1" x14ac:dyDescent="0.25">
      <c r="A2" s="333" t="s">
        <v>636</v>
      </c>
      <c r="B2" s="334" t="s">
        <v>148</v>
      </c>
      <c r="C2" s="334" t="s">
        <v>149</v>
      </c>
      <c r="D2" s="334" t="s">
        <v>131</v>
      </c>
      <c r="E2" s="334" t="s">
        <v>150</v>
      </c>
      <c r="F2" s="334" t="s">
        <v>151</v>
      </c>
      <c r="G2" s="335" t="s">
        <v>152</v>
      </c>
      <c r="H2" s="336" t="s">
        <v>637</v>
      </c>
      <c r="I2" s="325"/>
    </row>
    <row r="3" spans="1:9" ht="15.75" x14ac:dyDescent="0.25">
      <c r="A3" s="326" t="s">
        <v>153</v>
      </c>
      <c r="B3">
        <v>0</v>
      </c>
      <c r="C3">
        <v>0</v>
      </c>
      <c r="D3">
        <v>5</v>
      </c>
      <c r="E3">
        <v>5</v>
      </c>
      <c r="F3">
        <v>0</v>
      </c>
      <c r="G3">
        <v>10</v>
      </c>
      <c r="H3">
        <v>25</v>
      </c>
      <c r="I3" s="325"/>
    </row>
    <row r="4" spans="1:9" ht="15.75" x14ac:dyDescent="0.25">
      <c r="A4" s="326" t="s">
        <v>154</v>
      </c>
      <c r="B4">
        <v>0</v>
      </c>
      <c r="C4">
        <v>0</v>
      </c>
      <c r="D4">
        <v>0</v>
      </c>
      <c r="E4">
        <v>5</v>
      </c>
      <c r="F4">
        <v>5</v>
      </c>
      <c r="G4">
        <v>10</v>
      </c>
      <c r="H4">
        <v>20</v>
      </c>
      <c r="I4" s="325"/>
    </row>
    <row r="5" spans="1:9" ht="15.75" x14ac:dyDescent="0.25">
      <c r="A5" s="326" t="s">
        <v>155</v>
      </c>
      <c r="B5">
        <v>0</v>
      </c>
      <c r="C5">
        <v>0</v>
      </c>
      <c r="D5">
        <v>5</v>
      </c>
      <c r="E5">
        <v>10</v>
      </c>
      <c r="F5">
        <v>5</v>
      </c>
      <c r="G5">
        <v>25</v>
      </c>
      <c r="H5">
        <v>50</v>
      </c>
      <c r="I5" s="325"/>
    </row>
    <row r="6" spans="1:9" ht="15.75" x14ac:dyDescent="0.25">
      <c r="A6" s="326" t="s">
        <v>156</v>
      </c>
      <c r="B6">
        <v>0</v>
      </c>
      <c r="C6">
        <v>0</v>
      </c>
      <c r="D6">
        <v>5</v>
      </c>
      <c r="E6">
        <v>5</v>
      </c>
      <c r="F6">
        <v>5</v>
      </c>
      <c r="G6">
        <v>15</v>
      </c>
      <c r="H6">
        <v>25</v>
      </c>
      <c r="I6" s="325"/>
    </row>
    <row r="7" spans="1:9" ht="15.75" x14ac:dyDescent="0.25">
      <c r="A7" s="326" t="s">
        <v>157</v>
      </c>
      <c r="B7">
        <v>0</v>
      </c>
      <c r="C7">
        <v>0</v>
      </c>
      <c r="D7">
        <v>10</v>
      </c>
      <c r="E7">
        <v>10</v>
      </c>
      <c r="F7">
        <v>5</v>
      </c>
      <c r="G7">
        <v>15</v>
      </c>
      <c r="H7">
        <v>35</v>
      </c>
      <c r="I7" s="325"/>
    </row>
    <row r="8" spans="1:9" ht="15.75" x14ac:dyDescent="0.25">
      <c r="A8" s="326" t="s">
        <v>158</v>
      </c>
      <c r="B8">
        <v>0</v>
      </c>
      <c r="C8">
        <v>0</v>
      </c>
      <c r="D8">
        <v>0</v>
      </c>
      <c r="E8">
        <v>5</v>
      </c>
      <c r="F8">
        <v>0</v>
      </c>
      <c r="G8">
        <v>5</v>
      </c>
      <c r="H8">
        <v>15</v>
      </c>
      <c r="I8" s="325"/>
    </row>
    <row r="9" spans="1:9" ht="15.75" x14ac:dyDescent="0.25">
      <c r="A9" s="326" t="s">
        <v>159</v>
      </c>
      <c r="B9">
        <v>0</v>
      </c>
      <c r="C9">
        <v>0</v>
      </c>
      <c r="D9">
        <v>5</v>
      </c>
      <c r="E9">
        <v>5</v>
      </c>
      <c r="F9">
        <v>0</v>
      </c>
      <c r="G9">
        <v>5</v>
      </c>
      <c r="H9">
        <v>15</v>
      </c>
      <c r="I9" s="325"/>
    </row>
    <row r="10" spans="1:9" ht="15.75" x14ac:dyDescent="0.25">
      <c r="A10" s="326" t="s">
        <v>160</v>
      </c>
      <c r="B10">
        <v>0</v>
      </c>
      <c r="C10">
        <v>0</v>
      </c>
      <c r="D10">
        <v>5</v>
      </c>
      <c r="E10">
        <v>10</v>
      </c>
      <c r="F10">
        <v>0</v>
      </c>
      <c r="G10">
        <v>20</v>
      </c>
      <c r="H10">
        <v>35</v>
      </c>
      <c r="I10" s="325"/>
    </row>
    <row r="11" spans="1:9" ht="15.75" x14ac:dyDescent="0.25">
      <c r="A11" s="326" t="s">
        <v>161</v>
      </c>
      <c r="B11">
        <v>0</v>
      </c>
      <c r="C11">
        <v>0</v>
      </c>
      <c r="D11">
        <v>5</v>
      </c>
      <c r="E11">
        <v>20</v>
      </c>
      <c r="F11">
        <v>0</v>
      </c>
      <c r="G11">
        <v>15</v>
      </c>
      <c r="H11">
        <v>40</v>
      </c>
      <c r="I11" s="325"/>
    </row>
    <row r="12" spans="1:9" ht="15.75" x14ac:dyDescent="0.25">
      <c r="A12" s="326" t="s">
        <v>162</v>
      </c>
      <c r="B12">
        <v>0</v>
      </c>
      <c r="C12">
        <v>0</v>
      </c>
      <c r="D12">
        <v>10</v>
      </c>
      <c r="E12">
        <v>5</v>
      </c>
      <c r="F12">
        <v>10</v>
      </c>
      <c r="G12">
        <v>20</v>
      </c>
      <c r="H12">
        <v>50</v>
      </c>
      <c r="I12" s="325"/>
    </row>
    <row r="13" spans="1:9" ht="15.75" x14ac:dyDescent="0.25">
      <c r="A13" s="326" t="s">
        <v>163</v>
      </c>
      <c r="B13">
        <v>0</v>
      </c>
      <c r="C13">
        <v>5</v>
      </c>
      <c r="D13">
        <v>10</v>
      </c>
      <c r="E13">
        <v>10</v>
      </c>
      <c r="F13">
        <v>5</v>
      </c>
      <c r="G13">
        <v>10</v>
      </c>
      <c r="H13">
        <v>45</v>
      </c>
      <c r="I13" s="325"/>
    </row>
    <row r="14" spans="1:9" ht="15.75" x14ac:dyDescent="0.25">
      <c r="A14" s="326" t="s">
        <v>164</v>
      </c>
      <c r="B14">
        <v>0</v>
      </c>
      <c r="C14">
        <v>0</v>
      </c>
      <c r="D14">
        <v>10</v>
      </c>
      <c r="E14">
        <v>5</v>
      </c>
      <c r="F14">
        <v>5</v>
      </c>
      <c r="G14">
        <v>15</v>
      </c>
      <c r="H14">
        <v>35</v>
      </c>
      <c r="I14" s="325"/>
    </row>
    <row r="15" spans="1:9" ht="15.75" x14ac:dyDescent="0.25">
      <c r="A15" s="326" t="s">
        <v>165</v>
      </c>
      <c r="B15">
        <v>0</v>
      </c>
      <c r="C15">
        <v>0</v>
      </c>
      <c r="D15">
        <v>0</v>
      </c>
      <c r="E15">
        <v>10</v>
      </c>
      <c r="F15">
        <v>0</v>
      </c>
      <c r="G15">
        <v>10</v>
      </c>
      <c r="H15">
        <v>25</v>
      </c>
      <c r="I15" s="325"/>
    </row>
    <row r="16" spans="1:9" ht="15.75" x14ac:dyDescent="0.25">
      <c r="A16" s="326" t="s">
        <v>166</v>
      </c>
      <c r="B16">
        <v>5</v>
      </c>
      <c r="C16">
        <v>0</v>
      </c>
      <c r="D16">
        <v>5</v>
      </c>
      <c r="E16">
        <v>15</v>
      </c>
      <c r="F16">
        <v>5</v>
      </c>
      <c r="G16">
        <v>15</v>
      </c>
      <c r="H16">
        <v>45</v>
      </c>
      <c r="I16" s="325"/>
    </row>
    <row r="17" spans="1:9" ht="15.75" x14ac:dyDescent="0.25">
      <c r="A17" s="326" t="s">
        <v>167</v>
      </c>
      <c r="B17">
        <v>0</v>
      </c>
      <c r="C17">
        <v>5</v>
      </c>
      <c r="D17">
        <v>5</v>
      </c>
      <c r="E17">
        <v>10</v>
      </c>
      <c r="F17">
        <v>5</v>
      </c>
      <c r="G17">
        <v>25</v>
      </c>
      <c r="H17">
        <v>50</v>
      </c>
      <c r="I17" s="325"/>
    </row>
    <row r="18" spans="1:9" ht="15.75" x14ac:dyDescent="0.25">
      <c r="A18" s="326" t="s">
        <v>168</v>
      </c>
      <c r="B18">
        <v>0</v>
      </c>
      <c r="C18">
        <v>0</v>
      </c>
      <c r="D18">
        <v>5</v>
      </c>
      <c r="E18">
        <v>5</v>
      </c>
      <c r="F18">
        <v>0</v>
      </c>
      <c r="G18">
        <v>10</v>
      </c>
      <c r="H18">
        <v>20</v>
      </c>
      <c r="I18" s="325"/>
    </row>
    <row r="19" spans="1:9" ht="15.75" x14ac:dyDescent="0.25">
      <c r="A19" s="326" t="s">
        <v>169</v>
      </c>
      <c r="B19">
        <v>0</v>
      </c>
      <c r="C19">
        <v>15</v>
      </c>
      <c r="D19">
        <v>10</v>
      </c>
      <c r="E19">
        <v>10</v>
      </c>
      <c r="F19">
        <v>5</v>
      </c>
      <c r="G19">
        <v>15</v>
      </c>
      <c r="H19">
        <v>55</v>
      </c>
      <c r="I19" s="325"/>
    </row>
    <row r="20" spans="1:9" ht="16.5" thickBot="1" x14ac:dyDescent="0.3">
      <c r="A20" s="326" t="s">
        <v>170</v>
      </c>
      <c r="B20">
        <v>0</v>
      </c>
      <c r="C20">
        <v>0</v>
      </c>
      <c r="D20">
        <v>10</v>
      </c>
      <c r="E20">
        <v>5</v>
      </c>
      <c r="F20">
        <v>0</v>
      </c>
      <c r="G20">
        <v>15</v>
      </c>
      <c r="H20">
        <v>30</v>
      </c>
      <c r="I20" s="325"/>
    </row>
    <row r="21" spans="1:9" ht="16.5" thickTop="1" x14ac:dyDescent="0.25">
      <c r="A21" s="327" t="s">
        <v>54</v>
      </c>
      <c r="B21" s="327">
        <v>5</v>
      </c>
      <c r="C21" s="327">
        <v>35</v>
      </c>
      <c r="D21" s="327">
        <v>100</v>
      </c>
      <c r="E21" s="327">
        <v>165</v>
      </c>
      <c r="F21" s="327">
        <v>55</v>
      </c>
      <c r="G21" s="327">
        <v>260</v>
      </c>
      <c r="H21" s="327">
        <v>620</v>
      </c>
      <c r="I21" s="325"/>
    </row>
    <row r="22" spans="1:9" ht="15.75" x14ac:dyDescent="0.25">
      <c r="A22" s="328" t="s">
        <v>105</v>
      </c>
      <c r="B22" s="329"/>
      <c r="C22" s="329"/>
      <c r="D22" s="329"/>
      <c r="E22" s="329"/>
      <c r="F22" s="329"/>
      <c r="G22" s="329"/>
      <c r="H22" s="330"/>
      <c r="I22" s="325"/>
    </row>
    <row r="23" spans="1:9" ht="15.75" x14ac:dyDescent="0.25">
      <c r="A23" s="331"/>
      <c r="B23" s="332"/>
      <c r="C23" s="332"/>
      <c r="D23" s="332"/>
      <c r="E23" s="332"/>
      <c r="F23" s="332"/>
      <c r="G23" s="332"/>
      <c r="H23" s="331"/>
    </row>
    <row r="24" spans="1:9" ht="15.75" x14ac:dyDescent="0.25">
      <c r="A24" s="330" t="s">
        <v>171</v>
      </c>
      <c r="B24" s="332"/>
      <c r="C24" s="332"/>
      <c r="D24" s="332"/>
      <c r="E24" s="332"/>
      <c r="F24" s="332"/>
      <c r="G24" s="332"/>
      <c r="H24" s="331"/>
    </row>
    <row r="25" spans="1:9" ht="15.75" x14ac:dyDescent="0.25">
      <c r="A25" s="331" t="s">
        <v>563</v>
      </c>
      <c r="B25" s="332"/>
      <c r="C25" s="332"/>
      <c r="D25" s="332"/>
      <c r="E25" s="332"/>
      <c r="F25" s="332"/>
      <c r="G25" s="332"/>
      <c r="H25" s="331"/>
    </row>
    <row r="26" spans="1:9" ht="15.75" x14ac:dyDescent="0.25">
      <c r="A26" s="331" t="s">
        <v>564</v>
      </c>
      <c r="B26" s="332"/>
      <c r="C26" s="332"/>
      <c r="D26" s="332"/>
      <c r="E26" s="332"/>
      <c r="F26" s="332"/>
      <c r="G26" s="332"/>
      <c r="H26" s="331"/>
    </row>
    <row r="27" spans="1:9" ht="15.75" x14ac:dyDescent="0.25">
      <c r="A27" s="331" t="s">
        <v>565</v>
      </c>
      <c r="B27" s="332"/>
      <c r="C27" s="332"/>
      <c r="D27" s="332"/>
      <c r="E27" s="332"/>
      <c r="F27" s="332"/>
      <c r="G27" s="332"/>
      <c r="H27" s="331"/>
    </row>
    <row r="28" spans="1:9" ht="15.75" x14ac:dyDescent="0.25">
      <c r="A28" s="331" t="s">
        <v>174</v>
      </c>
    </row>
    <row r="29" spans="1:9" x14ac:dyDescent="0.25">
      <c r="A29" s="2" t="s">
        <v>73</v>
      </c>
    </row>
  </sheetData>
  <hyperlinks>
    <hyperlink ref="A29" location="Index!A1" display="Return to Index" xr:uid="{9821CC4B-1F30-4388-9929-3753CD0AFA47}"/>
  </hyperlinks>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D7B1-A250-4D32-BCD4-D907BCED3285}">
  <dimension ref="A1:D14"/>
  <sheetViews>
    <sheetView workbookViewId="0">
      <selection activeCell="A9" sqref="A9"/>
    </sheetView>
  </sheetViews>
  <sheetFormatPr defaultRowHeight="15" x14ac:dyDescent="0.25"/>
  <cols>
    <col min="1" max="1" width="32.42578125" customWidth="1"/>
    <col min="2" max="2" width="87.5703125" bestFit="1" customWidth="1"/>
    <col min="3" max="4" width="20.5703125" customWidth="1"/>
  </cols>
  <sheetData>
    <row r="1" spans="1:4" ht="27.75" customHeight="1" x14ac:dyDescent="0.25">
      <c r="A1" s="37" t="s">
        <v>41</v>
      </c>
    </row>
    <row r="2" spans="1:4" ht="31.5" x14ac:dyDescent="0.25">
      <c r="A2" s="333" t="s">
        <v>638</v>
      </c>
      <c r="B2" s="334" t="s">
        <v>639</v>
      </c>
      <c r="C2" s="334" t="s">
        <v>217</v>
      </c>
      <c r="D2" s="334" t="s">
        <v>640</v>
      </c>
    </row>
    <row r="3" spans="1:4" ht="15.75" x14ac:dyDescent="0.25">
      <c r="A3" s="338" t="s">
        <v>641</v>
      </c>
      <c r="B3" s="21" t="s">
        <v>642</v>
      </c>
      <c r="C3" s="21" t="s">
        <v>217</v>
      </c>
      <c r="D3" s="21">
        <v>5</v>
      </c>
    </row>
    <row r="4" spans="1:4" ht="15.75" x14ac:dyDescent="0.25">
      <c r="A4" s="338" t="s">
        <v>641</v>
      </c>
      <c r="B4" s="21" t="s">
        <v>643</v>
      </c>
      <c r="C4" s="21" t="s">
        <v>217</v>
      </c>
      <c r="D4" s="21">
        <v>5</v>
      </c>
    </row>
    <row r="5" spans="1:4" ht="15.75" x14ac:dyDescent="0.25">
      <c r="A5" s="338" t="s">
        <v>641</v>
      </c>
      <c r="B5" s="21" t="s">
        <v>644</v>
      </c>
      <c r="C5" s="21" t="s">
        <v>217</v>
      </c>
      <c r="D5" s="21">
        <v>25</v>
      </c>
    </row>
    <row r="6" spans="1:4" ht="15.75" x14ac:dyDescent="0.25">
      <c r="A6" s="338" t="s">
        <v>645</v>
      </c>
      <c r="B6" s="21" t="s">
        <v>646</v>
      </c>
      <c r="C6" s="21" t="s">
        <v>217</v>
      </c>
      <c r="D6" s="21">
        <v>5</v>
      </c>
    </row>
    <row r="7" spans="1:4" ht="15.75" x14ac:dyDescent="0.25">
      <c r="A7" s="338" t="s">
        <v>647</v>
      </c>
      <c r="B7" s="21" t="s">
        <v>648</v>
      </c>
      <c r="C7" s="21" t="s">
        <v>217</v>
      </c>
      <c r="D7" s="21">
        <v>20</v>
      </c>
    </row>
    <row r="8" spans="1:4" ht="15.75" x14ac:dyDescent="0.25">
      <c r="A8" s="339" t="s">
        <v>649</v>
      </c>
      <c r="B8" s="41" t="s">
        <v>650</v>
      </c>
      <c r="C8" s="41" t="s">
        <v>217</v>
      </c>
      <c r="D8" s="41">
        <v>0</v>
      </c>
    </row>
    <row r="9" spans="1:4" x14ac:dyDescent="0.25">
      <c r="A9" s="300" t="s">
        <v>651</v>
      </c>
    </row>
    <row r="10" spans="1:4" x14ac:dyDescent="0.25">
      <c r="A10" t="s">
        <v>171</v>
      </c>
    </row>
    <row r="11" spans="1:4" x14ac:dyDescent="0.25">
      <c r="A11" t="s">
        <v>652</v>
      </c>
    </row>
    <row r="12" spans="1:4" x14ac:dyDescent="0.25">
      <c r="A12" t="s">
        <v>653</v>
      </c>
    </row>
    <row r="13" spans="1:4" x14ac:dyDescent="0.25">
      <c r="A13" t="s">
        <v>654</v>
      </c>
    </row>
    <row r="14" spans="1:4" x14ac:dyDescent="0.25">
      <c r="A14" s="2" t="s">
        <v>73</v>
      </c>
    </row>
  </sheetData>
  <hyperlinks>
    <hyperlink ref="A14" location="Index!A1" display="Return to Index" xr:uid="{1F7B2D80-35BC-4E68-B7B1-1D2A6E1592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
  <sheetViews>
    <sheetView workbookViewId="0">
      <selection activeCell="A30" sqref="A30"/>
    </sheetView>
  </sheetViews>
  <sheetFormatPr defaultRowHeight="15" x14ac:dyDescent="0.25"/>
  <cols>
    <col min="1" max="1" width="17" customWidth="1"/>
    <col min="2" max="2" width="62.42578125" customWidth="1"/>
    <col min="3" max="3" width="12.5703125" bestFit="1" customWidth="1"/>
  </cols>
  <sheetData>
    <row r="1" spans="1:3" ht="39" customHeight="1" x14ac:dyDescent="0.25">
      <c r="A1" s="25" t="s">
        <v>86</v>
      </c>
      <c r="B1" s="25"/>
    </row>
    <row r="2" spans="1:3" x14ac:dyDescent="0.25">
      <c r="A2" s="1" t="s">
        <v>87</v>
      </c>
      <c r="B2" s="1"/>
    </row>
    <row r="3" spans="1:3" x14ac:dyDescent="0.25">
      <c r="A3" s="23" t="s">
        <v>88</v>
      </c>
      <c r="B3" s="23" t="s">
        <v>89</v>
      </c>
      <c r="C3" s="23" t="s">
        <v>90</v>
      </c>
    </row>
    <row r="4" spans="1:3" x14ac:dyDescent="0.25">
      <c r="A4" s="21" t="s">
        <v>91</v>
      </c>
      <c r="B4" s="21" t="s">
        <v>92</v>
      </c>
      <c r="C4" s="21">
        <v>22</v>
      </c>
    </row>
    <row r="5" spans="1:3" x14ac:dyDescent="0.25">
      <c r="A5" t="s">
        <v>93</v>
      </c>
      <c r="B5" t="s">
        <v>94</v>
      </c>
      <c r="C5">
        <v>24</v>
      </c>
    </row>
    <row r="6" spans="1:3" ht="17.850000000000001" customHeight="1" x14ac:dyDescent="0.25">
      <c r="A6" s="24" t="s">
        <v>54</v>
      </c>
      <c r="B6" s="24"/>
      <c r="C6" s="24">
        <v>46</v>
      </c>
    </row>
    <row r="7" spans="1:3" ht="32.85" customHeight="1" x14ac:dyDescent="0.25">
      <c r="A7" s="1" t="s">
        <v>95</v>
      </c>
      <c r="B7" s="1"/>
    </row>
    <row r="8" spans="1:3" ht="15.6" customHeight="1" x14ac:dyDescent="0.25">
      <c r="A8" s="23" t="s">
        <v>88</v>
      </c>
      <c r="B8" s="23" t="s">
        <v>89</v>
      </c>
      <c r="C8" s="20" t="s">
        <v>90</v>
      </c>
    </row>
    <row r="9" spans="1:3" ht="15.6" customHeight="1" x14ac:dyDescent="0.25">
      <c r="A9" s="21" t="s">
        <v>91</v>
      </c>
      <c r="B9" s="21" t="s">
        <v>92</v>
      </c>
      <c r="C9" s="21">
        <v>22</v>
      </c>
    </row>
    <row r="10" spans="1:3" ht="15.6" customHeight="1" x14ac:dyDescent="0.25">
      <c r="A10" s="21" t="s">
        <v>93</v>
      </c>
      <c r="B10" s="21" t="s">
        <v>94</v>
      </c>
      <c r="C10" s="21">
        <v>15</v>
      </c>
    </row>
    <row r="11" spans="1:3" ht="15.6" customHeight="1" x14ac:dyDescent="0.25">
      <c r="A11" s="22" t="s">
        <v>96</v>
      </c>
      <c r="B11" s="22" t="s">
        <v>97</v>
      </c>
      <c r="C11" s="22">
        <v>6</v>
      </c>
    </row>
    <row r="12" spans="1:3" ht="17.850000000000001" customHeight="1" x14ac:dyDescent="0.25">
      <c r="A12" s="24" t="s">
        <v>54</v>
      </c>
      <c r="B12" s="24"/>
      <c r="C12" s="24">
        <v>43</v>
      </c>
    </row>
    <row r="13" spans="1:3" ht="36" customHeight="1" x14ac:dyDescent="0.25">
      <c r="A13" s="1" t="s">
        <v>98</v>
      </c>
      <c r="B13" s="1"/>
    </row>
    <row r="14" spans="1:3" x14ac:dyDescent="0.25">
      <c r="A14" s="23" t="s">
        <v>88</v>
      </c>
      <c r="B14" s="23" t="s">
        <v>89</v>
      </c>
      <c r="C14" s="20" t="s">
        <v>90</v>
      </c>
    </row>
    <row r="15" spans="1:3" x14ac:dyDescent="0.25">
      <c r="A15" s="21" t="s">
        <v>91</v>
      </c>
      <c r="B15" s="21" t="s">
        <v>99</v>
      </c>
      <c r="C15" s="21">
        <v>5</v>
      </c>
    </row>
    <row r="16" spans="1:3" x14ac:dyDescent="0.25">
      <c r="A16" s="21" t="s">
        <v>93</v>
      </c>
      <c r="B16" s="21" t="s">
        <v>94</v>
      </c>
      <c r="C16" s="21">
        <v>14</v>
      </c>
    </row>
    <row r="17" spans="1:3" x14ac:dyDescent="0.25">
      <c r="A17" s="24" t="s">
        <v>54</v>
      </c>
      <c r="B17" s="24"/>
      <c r="C17" s="24">
        <v>19</v>
      </c>
    </row>
    <row r="18" spans="1:3" x14ac:dyDescent="0.25">
      <c r="A18" t="s">
        <v>81</v>
      </c>
    </row>
    <row r="19" spans="1:3" ht="46.5" customHeight="1" x14ac:dyDescent="0.3">
      <c r="A19" s="26" t="s">
        <v>100</v>
      </c>
    </row>
    <row r="20" spans="1:3" ht="32.85" customHeight="1" x14ac:dyDescent="0.25">
      <c r="A20" s="1" t="s">
        <v>101</v>
      </c>
    </row>
    <row r="21" spans="1:3" ht="19.350000000000001" customHeight="1" x14ac:dyDescent="0.25">
      <c r="A21" s="23" t="s">
        <v>102</v>
      </c>
      <c r="B21" s="20" t="s">
        <v>90</v>
      </c>
    </row>
    <row r="22" spans="1:3" ht="19.350000000000001" customHeight="1" x14ac:dyDescent="0.25">
      <c r="A22" t="s">
        <v>103</v>
      </c>
      <c r="B22">
        <v>15</v>
      </c>
    </row>
    <row r="23" spans="1:3" ht="22.5" customHeight="1" x14ac:dyDescent="0.25">
      <c r="A23" s="1" t="s">
        <v>104</v>
      </c>
    </row>
    <row r="24" spans="1:3" ht="19.5" customHeight="1" x14ac:dyDescent="0.25">
      <c r="A24" s="23" t="s">
        <v>102</v>
      </c>
      <c r="B24" s="20" t="s">
        <v>90</v>
      </c>
    </row>
    <row r="25" spans="1:3" ht="19.5" customHeight="1" x14ac:dyDescent="0.25">
      <c r="A25" s="21" t="s">
        <v>103</v>
      </c>
      <c r="B25" s="21">
        <v>10</v>
      </c>
    </row>
    <row r="27" spans="1:3" x14ac:dyDescent="0.25">
      <c r="A27" t="s">
        <v>105</v>
      </c>
    </row>
    <row r="28" spans="1:3" x14ac:dyDescent="0.25">
      <c r="A28" t="s">
        <v>106</v>
      </c>
    </row>
    <row r="29" spans="1:3" x14ac:dyDescent="0.25">
      <c r="A29" t="s">
        <v>107</v>
      </c>
    </row>
    <row r="30" spans="1:3" x14ac:dyDescent="0.25">
      <c r="A30" s="2" t="s">
        <v>73</v>
      </c>
    </row>
  </sheetData>
  <hyperlinks>
    <hyperlink ref="A30" location="Index!A1" display="Return to Index" xr:uid="{51EEBF36-8AEE-40F7-8C49-004547BDB2F5}"/>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B091-930C-4078-8B38-50199982C189}">
  <dimension ref="A1:B28"/>
  <sheetViews>
    <sheetView workbookViewId="0">
      <selection activeCell="A28" sqref="A28"/>
    </sheetView>
  </sheetViews>
  <sheetFormatPr defaultRowHeight="15" x14ac:dyDescent="0.25"/>
  <cols>
    <col min="1" max="1" width="47.42578125" customWidth="1"/>
    <col min="2" max="2" width="11.5703125" customWidth="1"/>
  </cols>
  <sheetData>
    <row r="1" spans="1:2" ht="26.25" customHeight="1" x14ac:dyDescent="0.25">
      <c r="A1" s="37" t="s">
        <v>42</v>
      </c>
      <c r="B1" s="37"/>
    </row>
    <row r="2" spans="1:2" ht="28.5" customHeight="1" x14ac:dyDescent="0.25">
      <c r="A2" s="1" t="s">
        <v>655</v>
      </c>
    </row>
    <row r="3" spans="1:2" x14ac:dyDescent="0.25">
      <c r="A3" s="1" t="s">
        <v>656</v>
      </c>
      <c r="B3" s="4" t="s">
        <v>657</v>
      </c>
    </row>
    <row r="4" spans="1:2" x14ac:dyDescent="0.25">
      <c r="A4" t="s">
        <v>56</v>
      </c>
      <c r="B4">
        <v>25</v>
      </c>
    </row>
    <row r="5" spans="1:2" x14ac:dyDescent="0.25">
      <c r="A5" t="s">
        <v>59</v>
      </c>
      <c r="B5">
        <v>60</v>
      </c>
    </row>
    <row r="6" spans="1:2" x14ac:dyDescent="0.25">
      <c r="A6" t="s">
        <v>60</v>
      </c>
      <c r="B6">
        <v>15</v>
      </c>
    </row>
    <row r="7" spans="1:2" x14ac:dyDescent="0.25">
      <c r="A7" t="s">
        <v>61</v>
      </c>
      <c r="B7">
        <v>15</v>
      </c>
    </row>
    <row r="8" spans="1:2" x14ac:dyDescent="0.25">
      <c r="A8" t="s">
        <v>63</v>
      </c>
      <c r="B8">
        <v>5</v>
      </c>
    </row>
    <row r="9" spans="1:2" x14ac:dyDescent="0.25">
      <c r="A9" t="s">
        <v>70</v>
      </c>
      <c r="B9">
        <v>60</v>
      </c>
    </row>
    <row r="10" spans="1:2" x14ac:dyDescent="0.25">
      <c r="A10" s="1" t="s">
        <v>54</v>
      </c>
      <c r="B10" s="1">
        <v>180</v>
      </c>
    </row>
    <row r="11" spans="1:2" ht="33.75" customHeight="1" x14ac:dyDescent="0.25">
      <c r="A11" s="1" t="s">
        <v>658</v>
      </c>
    </row>
    <row r="12" spans="1:2" x14ac:dyDescent="0.25">
      <c r="A12" s="1" t="s">
        <v>448</v>
      </c>
      <c r="B12" s="4" t="s">
        <v>657</v>
      </c>
    </row>
    <row r="13" spans="1:2" x14ac:dyDescent="0.25">
      <c r="A13" t="s">
        <v>442</v>
      </c>
      <c r="B13">
        <v>120</v>
      </c>
    </row>
    <row r="14" spans="1:2" x14ac:dyDescent="0.25">
      <c r="A14" t="s">
        <v>441</v>
      </c>
      <c r="B14">
        <v>60</v>
      </c>
    </row>
    <row r="15" spans="1:2" x14ac:dyDescent="0.25">
      <c r="A15" t="s">
        <v>659</v>
      </c>
      <c r="B15">
        <v>110</v>
      </c>
    </row>
    <row r="16" spans="1:2" x14ac:dyDescent="0.25">
      <c r="A16" s="1" t="s">
        <v>54</v>
      </c>
      <c r="B16" s="1">
        <v>180</v>
      </c>
    </row>
    <row r="17" spans="1:2" ht="35.25" customHeight="1" x14ac:dyDescent="0.25">
      <c r="A17" s="1" t="s">
        <v>660</v>
      </c>
    </row>
    <row r="18" spans="1:2" x14ac:dyDescent="0.25">
      <c r="A18" s="1" t="s">
        <v>176</v>
      </c>
      <c r="B18" s="4" t="s">
        <v>657</v>
      </c>
    </row>
    <row r="19" spans="1:2" x14ac:dyDescent="0.25">
      <c r="A19" t="s">
        <v>135</v>
      </c>
      <c r="B19">
        <v>60</v>
      </c>
    </row>
    <row r="20" spans="1:2" x14ac:dyDescent="0.25">
      <c r="A20" t="s">
        <v>136</v>
      </c>
      <c r="B20">
        <v>120</v>
      </c>
    </row>
    <row r="21" spans="1:2" x14ac:dyDescent="0.25">
      <c r="A21" s="1" t="s">
        <v>54</v>
      </c>
      <c r="B21" s="1">
        <v>180</v>
      </c>
    </row>
    <row r="22" spans="1:2" ht="21.75" customHeight="1" x14ac:dyDescent="0.25">
      <c r="A22" s="300" t="s">
        <v>651</v>
      </c>
      <c r="B22" s="1"/>
    </row>
    <row r="23" spans="1:2" x14ac:dyDescent="0.25">
      <c r="A23" t="s">
        <v>171</v>
      </c>
    </row>
    <row r="24" spans="1:2" x14ac:dyDescent="0.25">
      <c r="A24" t="s">
        <v>661</v>
      </c>
    </row>
    <row r="25" spans="1:2" x14ac:dyDescent="0.25">
      <c r="A25" t="s">
        <v>662</v>
      </c>
    </row>
    <row r="26" spans="1:2" x14ac:dyDescent="0.25">
      <c r="A26" t="s">
        <v>663</v>
      </c>
    </row>
    <row r="27" spans="1:2" x14ac:dyDescent="0.25">
      <c r="A27" t="s">
        <v>664</v>
      </c>
    </row>
    <row r="28" spans="1:2" x14ac:dyDescent="0.25">
      <c r="A28" s="2" t="s">
        <v>73</v>
      </c>
    </row>
  </sheetData>
  <hyperlinks>
    <hyperlink ref="A28" location="Index!A1" display="Return to Index" xr:uid="{C66B3C66-1A37-42EE-AF56-7B606C5499BD}"/>
  </hyperlinks>
  <pageMargins left="0.7" right="0.7" top="0.75" bottom="0.75" header="0.3" footer="0.3"/>
  <tableParts count="3">
    <tablePart r:id="rId1"/>
    <tablePart r:id="rId2"/>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0E79-B47C-4D6C-A7F4-6550417010FD}">
  <dimension ref="A1:J21"/>
  <sheetViews>
    <sheetView workbookViewId="0"/>
  </sheetViews>
  <sheetFormatPr defaultRowHeight="15" x14ac:dyDescent="0.25"/>
  <cols>
    <col min="1" max="1" width="33.42578125" customWidth="1"/>
    <col min="2" max="2" width="27.85546875" bestFit="1" customWidth="1"/>
    <col min="3" max="3" width="22.5703125" bestFit="1" customWidth="1"/>
    <col min="4" max="4" width="39.5703125" bestFit="1" customWidth="1"/>
    <col min="5" max="5" width="43.5703125" bestFit="1" customWidth="1"/>
    <col min="6" max="6" width="38.5703125" bestFit="1" customWidth="1"/>
    <col min="7" max="7" width="29.5703125" bestFit="1" customWidth="1"/>
    <col min="8" max="8" width="23.5703125" bestFit="1" customWidth="1"/>
    <col min="9" max="9" width="29.42578125" bestFit="1" customWidth="1"/>
    <col min="10" max="10" width="11.140625" customWidth="1"/>
  </cols>
  <sheetData>
    <row r="1" spans="1:10" ht="30" customHeight="1" x14ac:dyDescent="0.25">
      <c r="A1" s="340" t="s">
        <v>665</v>
      </c>
    </row>
    <row r="2" spans="1:10" x14ac:dyDescent="0.25">
      <c r="A2" s="1" t="s">
        <v>666</v>
      </c>
      <c r="B2" s="1" t="s">
        <v>55</v>
      </c>
      <c r="C2" s="1" t="s">
        <v>56</v>
      </c>
      <c r="D2" s="1" t="s">
        <v>59</v>
      </c>
      <c r="E2" s="1" t="s">
        <v>60</v>
      </c>
      <c r="F2" s="1" t="s">
        <v>61</v>
      </c>
      <c r="G2" s="1" t="s">
        <v>62</v>
      </c>
      <c r="H2" s="1" t="s">
        <v>63</v>
      </c>
      <c r="I2" s="1" t="s">
        <v>70</v>
      </c>
      <c r="J2" s="4" t="s">
        <v>667</v>
      </c>
    </row>
    <row r="3" spans="1:10" x14ac:dyDescent="0.25">
      <c r="A3" t="s">
        <v>201</v>
      </c>
      <c r="B3">
        <v>5</v>
      </c>
      <c r="C3">
        <v>0</v>
      </c>
      <c r="D3">
        <v>15</v>
      </c>
      <c r="E3">
        <v>20</v>
      </c>
      <c r="F3">
        <v>15</v>
      </c>
      <c r="G3">
        <v>5</v>
      </c>
      <c r="H3">
        <v>0</v>
      </c>
      <c r="I3">
        <v>10</v>
      </c>
      <c r="J3">
        <v>75</v>
      </c>
    </row>
    <row r="4" spans="1:10" x14ac:dyDescent="0.25">
      <c r="A4" t="s">
        <v>202</v>
      </c>
      <c r="B4">
        <v>10</v>
      </c>
      <c r="C4">
        <v>0</v>
      </c>
      <c r="D4">
        <v>25</v>
      </c>
      <c r="E4">
        <v>15</v>
      </c>
      <c r="F4">
        <v>30</v>
      </c>
      <c r="G4">
        <v>5</v>
      </c>
      <c r="H4">
        <v>0</v>
      </c>
      <c r="I4">
        <v>5</v>
      </c>
      <c r="J4">
        <v>85</v>
      </c>
    </row>
    <row r="5" spans="1:10" x14ac:dyDescent="0.25">
      <c r="A5" t="s">
        <v>203</v>
      </c>
      <c r="B5">
        <v>5</v>
      </c>
      <c r="C5">
        <v>20</v>
      </c>
      <c r="D5">
        <v>115</v>
      </c>
      <c r="E5">
        <v>25</v>
      </c>
      <c r="F5">
        <v>30</v>
      </c>
      <c r="G5">
        <v>5</v>
      </c>
      <c r="H5">
        <v>5</v>
      </c>
      <c r="I5">
        <v>60</v>
      </c>
      <c r="J5">
        <v>260</v>
      </c>
    </row>
    <row r="6" spans="1:10" x14ac:dyDescent="0.25">
      <c r="A6" t="s">
        <v>204</v>
      </c>
      <c r="B6">
        <v>5</v>
      </c>
      <c r="C6">
        <v>0</v>
      </c>
      <c r="D6">
        <v>20</v>
      </c>
      <c r="E6">
        <v>10</v>
      </c>
      <c r="F6">
        <v>50</v>
      </c>
      <c r="G6">
        <v>10</v>
      </c>
      <c r="H6">
        <v>0</v>
      </c>
      <c r="I6">
        <v>10</v>
      </c>
      <c r="J6">
        <v>110</v>
      </c>
    </row>
    <row r="7" spans="1:10" x14ac:dyDescent="0.25">
      <c r="A7" t="s">
        <v>205</v>
      </c>
      <c r="B7">
        <v>10</v>
      </c>
      <c r="C7">
        <v>0</v>
      </c>
      <c r="D7">
        <v>15</v>
      </c>
      <c r="E7">
        <v>20</v>
      </c>
      <c r="F7">
        <v>10</v>
      </c>
      <c r="G7">
        <v>0</v>
      </c>
      <c r="H7">
        <v>0</v>
      </c>
      <c r="I7">
        <v>25</v>
      </c>
      <c r="J7">
        <v>85</v>
      </c>
    </row>
    <row r="8" spans="1:10" x14ac:dyDescent="0.25">
      <c r="A8" t="s">
        <v>206</v>
      </c>
      <c r="B8">
        <v>10</v>
      </c>
      <c r="C8">
        <v>0</v>
      </c>
      <c r="D8">
        <v>25</v>
      </c>
      <c r="E8">
        <v>10</v>
      </c>
      <c r="F8">
        <v>15</v>
      </c>
      <c r="G8">
        <v>0</v>
      </c>
      <c r="H8">
        <v>0</v>
      </c>
      <c r="I8">
        <v>20</v>
      </c>
      <c r="J8">
        <v>85</v>
      </c>
    </row>
    <row r="9" spans="1:10" x14ac:dyDescent="0.25">
      <c r="A9" t="s">
        <v>207</v>
      </c>
      <c r="B9">
        <v>0</v>
      </c>
      <c r="C9">
        <v>0</v>
      </c>
      <c r="D9">
        <v>75</v>
      </c>
      <c r="E9">
        <v>20</v>
      </c>
      <c r="F9">
        <v>5</v>
      </c>
      <c r="G9">
        <v>0</v>
      </c>
      <c r="H9">
        <v>0</v>
      </c>
      <c r="I9">
        <v>45</v>
      </c>
      <c r="J9">
        <v>150</v>
      </c>
    </row>
    <row r="10" spans="1:10" x14ac:dyDescent="0.25">
      <c r="A10" t="s">
        <v>208</v>
      </c>
      <c r="B10">
        <v>20</v>
      </c>
      <c r="C10">
        <v>0</v>
      </c>
      <c r="D10">
        <v>25</v>
      </c>
      <c r="E10">
        <v>5</v>
      </c>
      <c r="F10">
        <v>25</v>
      </c>
      <c r="G10">
        <v>5</v>
      </c>
      <c r="H10">
        <v>0</v>
      </c>
      <c r="I10">
        <v>10</v>
      </c>
      <c r="J10">
        <v>95</v>
      </c>
    </row>
    <row r="11" spans="1:10" x14ac:dyDescent="0.25">
      <c r="A11" t="s">
        <v>209</v>
      </c>
      <c r="B11">
        <v>5</v>
      </c>
      <c r="C11">
        <v>0</v>
      </c>
      <c r="D11">
        <v>20</v>
      </c>
      <c r="E11">
        <v>25</v>
      </c>
      <c r="F11">
        <v>20</v>
      </c>
      <c r="G11">
        <v>10</v>
      </c>
      <c r="H11">
        <v>0</v>
      </c>
      <c r="I11">
        <v>10</v>
      </c>
      <c r="J11">
        <v>95</v>
      </c>
    </row>
    <row r="12" spans="1:10" x14ac:dyDescent="0.25">
      <c r="A12" t="s">
        <v>162</v>
      </c>
      <c r="B12">
        <v>0</v>
      </c>
      <c r="C12">
        <v>5</v>
      </c>
      <c r="D12">
        <v>140</v>
      </c>
      <c r="E12">
        <v>50</v>
      </c>
      <c r="F12">
        <v>15</v>
      </c>
      <c r="G12">
        <v>0</v>
      </c>
      <c r="H12">
        <v>0</v>
      </c>
      <c r="I12">
        <v>55</v>
      </c>
      <c r="J12">
        <v>270</v>
      </c>
    </row>
    <row r="13" spans="1:10" x14ac:dyDescent="0.25">
      <c r="A13" t="s">
        <v>210</v>
      </c>
      <c r="B13">
        <v>20</v>
      </c>
      <c r="C13">
        <v>10</v>
      </c>
      <c r="D13">
        <v>70</v>
      </c>
      <c r="E13">
        <v>30</v>
      </c>
      <c r="F13">
        <v>20</v>
      </c>
      <c r="G13">
        <v>15</v>
      </c>
      <c r="H13">
        <v>5</v>
      </c>
      <c r="I13">
        <v>45</v>
      </c>
      <c r="J13">
        <v>220</v>
      </c>
    </row>
    <row r="14" spans="1:10" x14ac:dyDescent="0.25">
      <c r="A14" t="s">
        <v>71</v>
      </c>
      <c r="B14">
        <v>0</v>
      </c>
      <c r="C14">
        <v>0</v>
      </c>
      <c r="D14">
        <v>0</v>
      </c>
      <c r="E14">
        <v>5</v>
      </c>
      <c r="F14">
        <v>0</v>
      </c>
      <c r="G14">
        <v>0</v>
      </c>
      <c r="H14">
        <v>0</v>
      </c>
      <c r="I14">
        <v>0</v>
      </c>
      <c r="J14">
        <v>5</v>
      </c>
    </row>
    <row r="15" spans="1:10" s="1" customFormat="1" x14ac:dyDescent="0.25">
      <c r="A15" s="1" t="s">
        <v>54</v>
      </c>
      <c r="B15" s="1">
        <v>100</v>
      </c>
      <c r="C15" s="1">
        <v>40</v>
      </c>
      <c r="D15" s="1">
        <v>555</v>
      </c>
      <c r="E15" s="1">
        <v>230</v>
      </c>
      <c r="F15" s="1">
        <v>245</v>
      </c>
      <c r="G15" s="1">
        <v>55</v>
      </c>
      <c r="H15" s="1">
        <v>10</v>
      </c>
      <c r="I15" s="1">
        <v>300</v>
      </c>
      <c r="J15" s="1">
        <v>1530</v>
      </c>
    </row>
    <row r="16" spans="1:10" ht="24.6" customHeight="1" x14ac:dyDescent="0.25">
      <c r="A16" s="300" t="s">
        <v>668</v>
      </c>
    </row>
    <row r="17" spans="1:1" x14ac:dyDescent="0.25">
      <c r="A17" s="306" t="s">
        <v>240</v>
      </c>
    </row>
    <row r="18" spans="1:1" x14ac:dyDescent="0.25">
      <c r="A18" s="297" t="s">
        <v>551</v>
      </c>
    </row>
    <row r="19" spans="1:1" x14ac:dyDescent="0.25">
      <c r="A19" s="297" t="s">
        <v>552</v>
      </c>
    </row>
    <row r="20" spans="1:1" x14ac:dyDescent="0.25">
      <c r="A20" s="297" t="s">
        <v>669</v>
      </c>
    </row>
    <row r="21" spans="1:1" ht="23.85" customHeight="1" x14ac:dyDescent="0.25">
      <c r="A21" s="2" t="s">
        <v>73</v>
      </c>
    </row>
  </sheetData>
  <hyperlinks>
    <hyperlink ref="A21" location="Index!A1" display="Return to Index" xr:uid="{2348452B-768B-42B3-8459-5912A5C95B52}"/>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C8E5-24F3-4A8E-81D8-C546081FD28C}">
  <dimension ref="A1:I23"/>
  <sheetViews>
    <sheetView showGridLines="0" workbookViewId="0"/>
  </sheetViews>
  <sheetFormatPr defaultColWidth="8.85546875" defaultRowHeight="15" x14ac:dyDescent="0.25"/>
  <cols>
    <col min="1" max="1" width="36" style="343" customWidth="1"/>
    <col min="2" max="7" width="15.42578125" style="343" customWidth="1"/>
    <col min="8" max="8" width="15.42578125" style="343" bestFit="1" customWidth="1"/>
    <col min="9" max="16384" width="8.85546875" style="343"/>
  </cols>
  <sheetData>
    <row r="1" spans="1:9" ht="25.35" customHeight="1" x14ac:dyDescent="0.25">
      <c r="A1" s="368" t="s">
        <v>44</v>
      </c>
      <c r="B1" s="341"/>
      <c r="C1" s="341"/>
      <c r="D1" s="341"/>
      <c r="E1" s="341"/>
      <c r="F1" s="341"/>
      <c r="G1" s="341"/>
      <c r="H1" s="342"/>
      <c r="I1" s="342"/>
    </row>
    <row r="2" spans="1:9" ht="15.75" x14ac:dyDescent="0.25">
      <c r="A2" s="344"/>
      <c r="B2" s="344"/>
      <c r="C2" s="344"/>
      <c r="D2" s="344"/>
      <c r="E2" s="344"/>
      <c r="F2" s="344"/>
      <c r="G2" s="344"/>
      <c r="H2" s="342"/>
      <c r="I2" s="342"/>
    </row>
    <row r="3" spans="1:9" ht="50.85" customHeight="1" x14ac:dyDescent="0.25">
      <c r="A3" s="345" t="s">
        <v>636</v>
      </c>
      <c r="B3" s="346" t="s">
        <v>148</v>
      </c>
      <c r="C3" s="346" t="s">
        <v>149</v>
      </c>
      <c r="D3" s="346" t="s">
        <v>131</v>
      </c>
      <c r="E3" s="346" t="s">
        <v>150</v>
      </c>
      <c r="F3" s="346" t="s">
        <v>151</v>
      </c>
      <c r="G3" s="347" t="s">
        <v>152</v>
      </c>
      <c r="H3" s="348" t="s">
        <v>637</v>
      </c>
      <c r="I3" s="342"/>
    </row>
    <row r="4" spans="1:9" ht="15.75" x14ac:dyDescent="0.25">
      <c r="A4" s="349" t="s">
        <v>201</v>
      </c>
      <c r="B4" s="343">
        <v>5</v>
      </c>
      <c r="C4" s="343">
        <v>0</v>
      </c>
      <c r="D4" s="343">
        <v>5</v>
      </c>
      <c r="E4" s="343">
        <v>20</v>
      </c>
      <c r="F4" s="343">
        <v>5</v>
      </c>
      <c r="G4" s="343">
        <v>25</v>
      </c>
      <c r="H4" s="350">
        <v>55</v>
      </c>
      <c r="I4" s="342"/>
    </row>
    <row r="5" spans="1:9" ht="15.75" x14ac:dyDescent="0.25">
      <c r="A5" s="349" t="s">
        <v>202</v>
      </c>
      <c r="B5" s="343">
        <v>0</v>
      </c>
      <c r="C5" s="343">
        <v>0</v>
      </c>
      <c r="D5" s="343">
        <v>0</v>
      </c>
      <c r="E5" s="343">
        <v>15</v>
      </c>
      <c r="F5" s="343">
        <v>5</v>
      </c>
      <c r="G5" s="343">
        <v>20</v>
      </c>
      <c r="H5" s="350">
        <v>40</v>
      </c>
      <c r="I5" s="342"/>
    </row>
    <row r="6" spans="1:9" ht="15.75" x14ac:dyDescent="0.25">
      <c r="A6" s="349" t="s">
        <v>203</v>
      </c>
      <c r="B6" s="343">
        <v>0</v>
      </c>
      <c r="C6" s="343">
        <v>20</v>
      </c>
      <c r="D6" s="343">
        <v>20</v>
      </c>
      <c r="E6" s="343">
        <v>20</v>
      </c>
      <c r="F6" s="343">
        <v>5</v>
      </c>
      <c r="G6" s="343">
        <v>20</v>
      </c>
      <c r="H6" s="350">
        <v>85</v>
      </c>
      <c r="I6" s="342"/>
    </row>
    <row r="7" spans="1:9" ht="15.75" x14ac:dyDescent="0.25">
      <c r="A7" s="349" t="s">
        <v>204</v>
      </c>
      <c r="B7" s="343">
        <v>0</v>
      </c>
      <c r="C7" s="343">
        <v>0</v>
      </c>
      <c r="D7" s="343">
        <v>15</v>
      </c>
      <c r="E7" s="343">
        <v>25</v>
      </c>
      <c r="F7" s="343">
        <v>10</v>
      </c>
      <c r="G7" s="343">
        <v>55</v>
      </c>
      <c r="H7" s="350">
        <v>105</v>
      </c>
      <c r="I7" s="342"/>
    </row>
    <row r="8" spans="1:9" ht="15.75" x14ac:dyDescent="0.25">
      <c r="A8" s="349" t="s">
        <v>205</v>
      </c>
      <c r="B8" s="343">
        <v>0</v>
      </c>
      <c r="C8" s="343">
        <v>0</v>
      </c>
      <c r="D8" s="343">
        <v>10</v>
      </c>
      <c r="E8" s="343">
        <v>10</v>
      </c>
      <c r="F8" s="343">
        <v>5</v>
      </c>
      <c r="G8" s="343">
        <v>10</v>
      </c>
      <c r="H8" s="350">
        <v>35</v>
      </c>
      <c r="I8" s="342"/>
    </row>
    <row r="9" spans="1:9" ht="15.75" x14ac:dyDescent="0.25">
      <c r="A9" s="349" t="s">
        <v>206</v>
      </c>
      <c r="B9" s="343">
        <v>0</v>
      </c>
      <c r="C9" s="343">
        <v>0</v>
      </c>
      <c r="D9" s="343">
        <v>5</v>
      </c>
      <c r="E9" s="343">
        <v>15</v>
      </c>
      <c r="F9" s="343">
        <v>0</v>
      </c>
      <c r="G9" s="343">
        <v>25</v>
      </c>
      <c r="H9" s="350">
        <v>50</v>
      </c>
      <c r="I9" s="342"/>
    </row>
    <row r="10" spans="1:9" ht="15.75" x14ac:dyDescent="0.25">
      <c r="A10" s="349" t="s">
        <v>207</v>
      </c>
      <c r="B10" s="343">
        <v>0</v>
      </c>
      <c r="C10" s="343">
        <v>0</v>
      </c>
      <c r="D10" s="343">
        <v>5</v>
      </c>
      <c r="E10" s="343">
        <v>5</v>
      </c>
      <c r="F10" s="343">
        <v>0</v>
      </c>
      <c r="G10" s="343">
        <v>10</v>
      </c>
      <c r="H10" s="350">
        <v>25</v>
      </c>
      <c r="I10" s="342"/>
    </row>
    <row r="11" spans="1:9" ht="15.75" x14ac:dyDescent="0.25">
      <c r="A11" s="349" t="s">
        <v>208</v>
      </c>
      <c r="B11" s="343">
        <v>0</v>
      </c>
      <c r="C11" s="343">
        <v>0</v>
      </c>
      <c r="D11" s="343">
        <v>10</v>
      </c>
      <c r="E11" s="343">
        <v>20</v>
      </c>
      <c r="F11" s="343">
        <v>0</v>
      </c>
      <c r="G11" s="343">
        <v>20</v>
      </c>
      <c r="H11" s="350">
        <v>50</v>
      </c>
      <c r="I11" s="342"/>
    </row>
    <row r="12" spans="1:9" ht="15.75" x14ac:dyDescent="0.25">
      <c r="A12" s="349" t="s">
        <v>209</v>
      </c>
      <c r="B12" s="343">
        <v>0</v>
      </c>
      <c r="C12" s="343">
        <v>0</v>
      </c>
      <c r="D12" s="343">
        <v>10</v>
      </c>
      <c r="E12" s="343">
        <v>10</v>
      </c>
      <c r="F12" s="343">
        <v>5</v>
      </c>
      <c r="G12" s="343">
        <v>20</v>
      </c>
      <c r="H12" s="350">
        <v>45</v>
      </c>
      <c r="I12" s="342"/>
    </row>
    <row r="13" spans="1:9" ht="15.75" x14ac:dyDescent="0.25">
      <c r="A13" s="349" t="s">
        <v>162</v>
      </c>
      <c r="B13" s="343">
        <v>0</v>
      </c>
      <c r="C13" s="343">
        <v>5</v>
      </c>
      <c r="D13" s="343">
        <v>15</v>
      </c>
      <c r="E13" s="343">
        <v>10</v>
      </c>
      <c r="F13" s="343">
        <v>10</v>
      </c>
      <c r="G13" s="343">
        <v>20</v>
      </c>
      <c r="H13" s="350">
        <v>60</v>
      </c>
      <c r="I13" s="342"/>
    </row>
    <row r="14" spans="1:9" ht="16.5" thickBot="1" x14ac:dyDescent="0.3">
      <c r="A14" s="349" t="s">
        <v>210</v>
      </c>
      <c r="B14" s="343">
        <v>0</v>
      </c>
      <c r="C14" s="343">
        <v>10</v>
      </c>
      <c r="D14" s="343">
        <v>5</v>
      </c>
      <c r="E14" s="343">
        <v>15</v>
      </c>
      <c r="F14" s="343">
        <v>5</v>
      </c>
      <c r="G14" s="343">
        <v>30</v>
      </c>
      <c r="H14" s="350">
        <v>70</v>
      </c>
      <c r="I14" s="342"/>
    </row>
    <row r="15" spans="1:9" ht="16.5" thickTop="1" x14ac:dyDescent="0.25">
      <c r="A15" s="351" t="s">
        <v>54</v>
      </c>
      <c r="B15" s="351">
        <v>5</v>
      </c>
      <c r="C15" s="351">
        <v>35</v>
      </c>
      <c r="D15" s="351">
        <v>100</v>
      </c>
      <c r="E15" s="351">
        <v>165</v>
      </c>
      <c r="F15" s="351">
        <v>55</v>
      </c>
      <c r="G15" s="351">
        <v>260</v>
      </c>
      <c r="H15" s="351">
        <v>620</v>
      </c>
      <c r="I15" s="342"/>
    </row>
    <row r="16" spans="1:9" ht="15.75" x14ac:dyDescent="0.25">
      <c r="A16" s="352" t="s">
        <v>105</v>
      </c>
      <c r="B16" s="353"/>
      <c r="C16" s="353"/>
      <c r="D16" s="353"/>
      <c r="E16" s="353"/>
      <c r="F16" s="353"/>
      <c r="G16" s="353"/>
      <c r="H16" s="354"/>
      <c r="I16" s="342"/>
    </row>
    <row r="17" spans="1:8" ht="30" customHeight="1" x14ac:dyDescent="0.25">
      <c r="A17" s="354" t="s">
        <v>171</v>
      </c>
      <c r="B17" s="356"/>
      <c r="C17" s="356"/>
      <c r="D17" s="356"/>
      <c r="E17" s="356"/>
      <c r="F17" s="356"/>
      <c r="G17" s="356"/>
      <c r="H17" s="355"/>
    </row>
    <row r="18" spans="1:8" ht="15.75" x14ac:dyDescent="0.25">
      <c r="A18" s="363" t="s">
        <v>670</v>
      </c>
      <c r="B18" s="356"/>
      <c r="C18" s="356"/>
      <c r="D18" s="356"/>
      <c r="E18" s="356"/>
      <c r="F18" s="356"/>
      <c r="G18" s="356"/>
      <c r="H18" s="355"/>
    </row>
    <row r="19" spans="1:8" ht="15.75" x14ac:dyDescent="0.25">
      <c r="A19" s="363" t="s">
        <v>671</v>
      </c>
      <c r="B19" s="356"/>
      <c r="C19" s="356"/>
      <c r="D19" s="356"/>
      <c r="E19" s="356"/>
      <c r="F19" s="356"/>
      <c r="G19" s="356"/>
      <c r="H19" s="355"/>
    </row>
    <row r="20" spans="1:8" ht="15.75" x14ac:dyDescent="0.25">
      <c r="A20" s="363" t="s">
        <v>672</v>
      </c>
      <c r="B20" s="356"/>
      <c r="C20" s="356"/>
      <c r="D20" s="356"/>
      <c r="E20" s="356"/>
      <c r="F20" s="356"/>
      <c r="G20" s="356"/>
      <c r="H20" s="355"/>
    </row>
    <row r="21" spans="1:8" x14ac:dyDescent="0.25">
      <c r="A21" s="363" t="s">
        <v>673</v>
      </c>
    </row>
    <row r="23" spans="1:8" ht="15.75" x14ac:dyDescent="0.25">
      <c r="A23" s="357" t="s">
        <v>73</v>
      </c>
    </row>
  </sheetData>
  <hyperlinks>
    <hyperlink ref="A23" location="Index!A1" display="Return to Index" xr:uid="{E200144D-FFCC-4E93-9FB3-5F8B54DAD0DB}"/>
  </hyperlinks>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49A8-D604-4D19-A90D-1A67F1A4D144}">
  <dimension ref="A1:B12"/>
  <sheetViews>
    <sheetView workbookViewId="0">
      <selection activeCell="A26" sqref="A26"/>
    </sheetView>
  </sheetViews>
  <sheetFormatPr defaultRowHeight="15" x14ac:dyDescent="0.25"/>
  <cols>
    <col min="1" max="1" width="93.140625" bestFit="1" customWidth="1"/>
    <col min="2" max="2" width="28.5703125" bestFit="1" customWidth="1"/>
  </cols>
  <sheetData>
    <row r="1" spans="1:2" ht="28.35" customHeight="1" x14ac:dyDescent="0.25">
      <c r="A1" s="367" t="s">
        <v>674</v>
      </c>
      <c r="B1" s="358"/>
    </row>
    <row r="2" spans="1:2" x14ac:dyDescent="0.25">
      <c r="A2" s="359" t="s">
        <v>675</v>
      </c>
      <c r="B2" s="360" t="s">
        <v>640</v>
      </c>
    </row>
    <row r="3" spans="1:2" x14ac:dyDescent="0.25">
      <c r="A3" s="361" t="s">
        <v>676</v>
      </c>
      <c r="B3" s="362">
        <v>15</v>
      </c>
    </row>
    <row r="4" spans="1:2" x14ac:dyDescent="0.25">
      <c r="A4" s="361" t="s">
        <v>677</v>
      </c>
      <c r="B4" s="362">
        <v>10</v>
      </c>
    </row>
    <row r="5" spans="1:2" x14ac:dyDescent="0.25">
      <c r="A5" s="359" t="s">
        <v>54</v>
      </c>
      <c r="B5" s="360">
        <v>25</v>
      </c>
    </row>
    <row r="6" spans="1:2" ht="21.6" customHeight="1" x14ac:dyDescent="0.25">
      <c r="A6" s="361" t="s">
        <v>678</v>
      </c>
      <c r="B6" s="360"/>
    </row>
    <row r="7" spans="1:2" x14ac:dyDescent="0.25">
      <c r="A7" s="364" t="s">
        <v>171</v>
      </c>
      <c r="B7" s="358"/>
    </row>
    <row r="8" spans="1:2" x14ac:dyDescent="0.25">
      <c r="A8" s="365" t="s">
        <v>670</v>
      </c>
      <c r="B8" s="358"/>
    </row>
    <row r="9" spans="1:2" x14ac:dyDescent="0.25">
      <c r="A9" s="365" t="s">
        <v>671</v>
      </c>
      <c r="B9" s="358"/>
    </row>
    <row r="10" spans="1:2" x14ac:dyDescent="0.25">
      <c r="A10" s="366" t="s">
        <v>679</v>
      </c>
      <c r="B10" s="358"/>
    </row>
    <row r="11" spans="1:2" ht="28.5" customHeight="1" x14ac:dyDescent="0.25">
      <c r="A11" s="357" t="s">
        <v>73</v>
      </c>
    </row>
    <row r="12" spans="1:2" ht="28.5" customHeight="1" x14ac:dyDescent="0.25"/>
  </sheetData>
  <hyperlinks>
    <hyperlink ref="A11" location="Index!A1" display="Return to Index" xr:uid="{5D3358D4-3864-47B8-81B6-CF828AD809DB}"/>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7F0A-65F1-4F0A-9ABE-C86BF232B0B0}">
  <dimension ref="A1:B9"/>
  <sheetViews>
    <sheetView workbookViewId="0"/>
  </sheetViews>
  <sheetFormatPr defaultRowHeight="15" x14ac:dyDescent="0.25"/>
  <cols>
    <col min="1" max="1" width="79.85546875" customWidth="1"/>
    <col min="2" max="2" width="25.42578125" bestFit="1" customWidth="1"/>
  </cols>
  <sheetData>
    <row r="1" spans="1:2" ht="22.35" customHeight="1" x14ac:dyDescent="0.25">
      <c r="A1" s="367" t="s">
        <v>680</v>
      </c>
      <c r="B1" s="358"/>
    </row>
    <row r="2" spans="1:2" ht="23.45" customHeight="1" x14ac:dyDescent="0.25">
      <c r="A2" s="369" t="s">
        <v>681</v>
      </c>
      <c r="B2" s="360" t="s">
        <v>640</v>
      </c>
    </row>
    <row r="3" spans="1:2" ht="16.350000000000001" customHeight="1" x14ac:dyDescent="0.25">
      <c r="A3" s="361" t="s">
        <v>682</v>
      </c>
      <c r="B3" s="362">
        <v>35</v>
      </c>
    </row>
    <row r="4" spans="1:2" ht="22.35" customHeight="1" x14ac:dyDescent="0.25">
      <c r="A4" s="361" t="s">
        <v>678</v>
      </c>
      <c r="B4" s="362"/>
    </row>
    <row r="5" spans="1:2" x14ac:dyDescent="0.25">
      <c r="A5" s="364" t="s">
        <v>171</v>
      </c>
      <c r="B5" s="358"/>
    </row>
    <row r="6" spans="1:2" x14ac:dyDescent="0.25">
      <c r="A6" s="365" t="s">
        <v>670</v>
      </c>
      <c r="B6" s="358"/>
    </row>
    <row r="7" spans="1:2" x14ac:dyDescent="0.25">
      <c r="A7" s="366" t="s">
        <v>683</v>
      </c>
      <c r="B7" s="358"/>
    </row>
    <row r="8" spans="1:2" x14ac:dyDescent="0.25">
      <c r="A8" s="366" t="s">
        <v>684</v>
      </c>
      <c r="B8" s="358"/>
    </row>
    <row r="9" spans="1:2" ht="15.75" x14ac:dyDescent="0.25">
      <c r="A9" s="357" t="s">
        <v>73</v>
      </c>
    </row>
  </sheetData>
  <hyperlinks>
    <hyperlink ref="A9" location="Index!A1" display="Return to Index" xr:uid="{F895A6BE-6CF6-4E70-B7B3-B0E7952D6552}"/>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60B4-D8C3-44FC-AF6A-0B73C3A6F4DD}">
  <dimension ref="A1:Z16"/>
  <sheetViews>
    <sheetView workbookViewId="0">
      <selection activeCell="A4" sqref="A4"/>
    </sheetView>
  </sheetViews>
  <sheetFormatPr defaultRowHeight="15" x14ac:dyDescent="0.25"/>
  <cols>
    <col min="1" max="1" width="16.140625" customWidth="1"/>
  </cols>
  <sheetData>
    <row r="1" spans="1:26" ht="25.5" customHeight="1" x14ac:dyDescent="0.25">
      <c r="A1" s="367" t="s">
        <v>709</v>
      </c>
    </row>
    <row r="2" spans="1:26" ht="30" x14ac:dyDescent="0.25">
      <c r="A2" s="370" t="s">
        <v>685</v>
      </c>
      <c r="B2" s="371" t="s">
        <v>452</v>
      </c>
      <c r="C2" s="371" t="s">
        <v>453</v>
      </c>
      <c r="D2" s="371" t="s">
        <v>711</v>
      </c>
      <c r="E2" s="371" t="s">
        <v>455</v>
      </c>
      <c r="F2" s="371" t="s">
        <v>456</v>
      </c>
      <c r="G2" s="371" t="s">
        <v>457</v>
      </c>
      <c r="H2" s="371" t="s">
        <v>458</v>
      </c>
      <c r="I2" s="371" t="s">
        <v>459</v>
      </c>
      <c r="J2" s="371" t="s">
        <v>460</v>
      </c>
      <c r="K2" s="371" t="s">
        <v>461</v>
      </c>
      <c r="L2" s="371" t="s">
        <v>462</v>
      </c>
      <c r="M2" s="371" t="s">
        <v>463</v>
      </c>
      <c r="N2" s="371" t="s">
        <v>712</v>
      </c>
      <c r="O2" s="371" t="s">
        <v>713</v>
      </c>
      <c r="P2" s="371" t="s">
        <v>714</v>
      </c>
      <c r="Q2" s="371" t="s">
        <v>715</v>
      </c>
      <c r="R2" s="371" t="s">
        <v>716</v>
      </c>
      <c r="S2" s="371" t="s">
        <v>717</v>
      </c>
      <c r="V2" s="371"/>
      <c r="W2" s="371"/>
      <c r="X2" s="371"/>
      <c r="Y2" s="371"/>
      <c r="Z2" s="371"/>
    </row>
    <row r="3" spans="1:26" x14ac:dyDescent="0.25">
      <c r="A3" s="370" t="s">
        <v>282</v>
      </c>
      <c r="B3" s="372">
        <v>0</v>
      </c>
      <c r="C3" s="358">
        <v>0</v>
      </c>
      <c r="D3" s="358">
        <v>5</v>
      </c>
      <c r="E3" s="372">
        <v>5</v>
      </c>
      <c r="F3" s="358">
        <v>5</v>
      </c>
      <c r="G3" s="358">
        <v>10</v>
      </c>
      <c r="H3" s="372">
        <v>0</v>
      </c>
      <c r="I3" s="358">
        <v>10</v>
      </c>
      <c r="J3" s="358">
        <v>10</v>
      </c>
      <c r="K3" s="372">
        <v>0</v>
      </c>
      <c r="L3" s="358">
        <v>0</v>
      </c>
      <c r="M3" s="358">
        <v>5</v>
      </c>
      <c r="N3" s="372">
        <v>15</v>
      </c>
      <c r="O3" s="358">
        <v>10</v>
      </c>
      <c r="P3" s="358">
        <v>25</v>
      </c>
      <c r="Q3" s="372">
        <v>20</v>
      </c>
      <c r="R3" s="358">
        <v>10</v>
      </c>
      <c r="S3" s="358">
        <v>30</v>
      </c>
      <c r="V3" s="372"/>
      <c r="W3" s="372"/>
      <c r="X3" s="372"/>
      <c r="Y3" s="372"/>
      <c r="Z3" s="372"/>
    </row>
    <row r="4" spans="1:26" ht="42" customHeight="1" x14ac:dyDescent="0.25">
      <c r="A4" s="373" t="s">
        <v>708</v>
      </c>
      <c r="B4" s="358"/>
      <c r="C4" s="358"/>
      <c r="D4" s="358"/>
      <c r="E4" s="358"/>
      <c r="F4" s="358"/>
      <c r="G4" s="358"/>
    </row>
    <row r="5" spans="1:26" x14ac:dyDescent="0.25">
      <c r="A5" s="370" t="s">
        <v>685</v>
      </c>
      <c r="B5" s="371" t="s">
        <v>180</v>
      </c>
      <c r="C5" s="371" t="s">
        <v>181</v>
      </c>
      <c r="D5" s="371" t="s">
        <v>182</v>
      </c>
      <c r="E5" s="371" t="s">
        <v>496</v>
      </c>
      <c r="F5" s="371" t="s">
        <v>686</v>
      </c>
      <c r="G5" s="371" t="s">
        <v>710</v>
      </c>
    </row>
    <row r="6" spans="1:26" x14ac:dyDescent="0.25">
      <c r="A6" s="369" t="s">
        <v>687</v>
      </c>
      <c r="B6" s="372">
        <v>0</v>
      </c>
      <c r="C6" s="372">
        <v>5</v>
      </c>
      <c r="D6" s="372">
        <v>0</v>
      </c>
      <c r="E6" s="372">
        <v>5</v>
      </c>
      <c r="F6" s="372">
        <v>10</v>
      </c>
      <c r="G6" s="372">
        <v>0</v>
      </c>
    </row>
    <row r="7" spans="1:26" x14ac:dyDescent="0.25">
      <c r="A7" s="374" t="s">
        <v>688</v>
      </c>
    </row>
    <row r="8" spans="1:26" x14ac:dyDescent="0.25">
      <c r="A8" s="375" t="s">
        <v>171</v>
      </c>
    </row>
    <row r="9" spans="1:26" x14ac:dyDescent="0.25">
      <c r="A9" s="376" t="s">
        <v>689</v>
      </c>
    </row>
    <row r="10" spans="1:26" x14ac:dyDescent="0.25">
      <c r="A10" s="376" t="s">
        <v>690</v>
      </c>
    </row>
    <row r="11" spans="1:26" x14ac:dyDescent="0.25">
      <c r="A11" s="376" t="s">
        <v>691</v>
      </c>
    </row>
    <row r="12" spans="1:26" x14ac:dyDescent="0.25">
      <c r="A12" s="376" t="s">
        <v>692</v>
      </c>
    </row>
    <row r="13" spans="1:26" x14ac:dyDescent="0.25">
      <c r="A13" s="376" t="s">
        <v>693</v>
      </c>
    </row>
    <row r="14" spans="1:26" x14ac:dyDescent="0.25">
      <c r="A14" s="376" t="s">
        <v>694</v>
      </c>
    </row>
    <row r="15" spans="1:26" x14ac:dyDescent="0.25">
      <c r="A15" s="376" t="s">
        <v>695</v>
      </c>
    </row>
    <row r="16" spans="1:26" x14ac:dyDescent="0.25">
      <c r="A16" s="366" t="s">
        <v>696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3CA4-A2A5-4F09-AB43-D77AB4A7A074}">
  <dimension ref="A1:B29"/>
  <sheetViews>
    <sheetView workbookViewId="0">
      <selection activeCell="A22" sqref="A22:K29"/>
    </sheetView>
  </sheetViews>
  <sheetFormatPr defaultRowHeight="15" x14ac:dyDescent="0.25"/>
  <cols>
    <col min="1" max="1" width="30.42578125" customWidth="1"/>
    <col min="2" max="2" width="26.42578125" bestFit="1" customWidth="1"/>
  </cols>
  <sheetData>
    <row r="1" spans="1:2" ht="15.75" x14ac:dyDescent="0.25">
      <c r="A1" s="367" t="s">
        <v>707</v>
      </c>
    </row>
    <row r="2" spans="1:2" ht="24" customHeight="1" x14ac:dyDescent="0.25">
      <c r="A2" s="377" t="s">
        <v>699</v>
      </c>
      <c r="B2" s="377" t="s">
        <v>700</v>
      </c>
    </row>
    <row r="3" spans="1:2" x14ac:dyDescent="0.25">
      <c r="A3" t="s">
        <v>111</v>
      </c>
      <c r="B3">
        <v>10</v>
      </c>
    </row>
    <row r="4" spans="1:2" x14ac:dyDescent="0.25">
      <c r="A4" t="s">
        <v>112</v>
      </c>
      <c r="B4">
        <v>15</v>
      </c>
    </row>
    <row r="5" spans="1:2" x14ac:dyDescent="0.25">
      <c r="A5" t="s">
        <v>698</v>
      </c>
      <c r="B5">
        <v>15</v>
      </c>
    </row>
    <row r="6" spans="1:2" x14ac:dyDescent="0.25">
      <c r="A6" t="s">
        <v>114</v>
      </c>
      <c r="B6">
        <v>15</v>
      </c>
    </row>
    <row r="7" spans="1:2" x14ac:dyDescent="0.25">
      <c r="A7" t="s">
        <v>115</v>
      </c>
      <c r="B7">
        <v>25</v>
      </c>
    </row>
    <row r="8" spans="1:2" x14ac:dyDescent="0.25">
      <c r="A8" t="s">
        <v>116</v>
      </c>
      <c r="B8">
        <v>25</v>
      </c>
    </row>
    <row r="9" spans="1:2" x14ac:dyDescent="0.25">
      <c r="A9" t="s">
        <v>117</v>
      </c>
      <c r="B9">
        <v>70</v>
      </c>
    </row>
    <row r="10" spans="1:2" x14ac:dyDescent="0.25">
      <c r="A10" t="s">
        <v>118</v>
      </c>
      <c r="B10">
        <v>10</v>
      </c>
    </row>
    <row r="11" spans="1:2" x14ac:dyDescent="0.25">
      <c r="A11" t="s">
        <v>119</v>
      </c>
      <c r="B11">
        <v>30</v>
      </c>
    </row>
    <row r="12" spans="1:2" x14ac:dyDescent="0.25">
      <c r="A12" t="s">
        <v>120</v>
      </c>
      <c r="B12">
        <v>50</v>
      </c>
    </row>
    <row r="13" spans="1:2" x14ac:dyDescent="0.25">
      <c r="A13" t="s">
        <v>121</v>
      </c>
      <c r="B13">
        <v>45</v>
      </c>
    </row>
    <row r="14" spans="1:2" x14ac:dyDescent="0.25">
      <c r="A14" t="s">
        <v>122</v>
      </c>
      <c r="B14">
        <v>20</v>
      </c>
    </row>
    <row r="15" spans="1:2" x14ac:dyDescent="0.25">
      <c r="A15" t="s">
        <v>123</v>
      </c>
      <c r="B15">
        <v>15</v>
      </c>
    </row>
    <row r="16" spans="1:2" x14ac:dyDescent="0.25">
      <c r="A16" t="s">
        <v>124</v>
      </c>
      <c r="B16">
        <v>20</v>
      </c>
    </row>
    <row r="17" spans="1:2" x14ac:dyDescent="0.25">
      <c r="A17" t="s">
        <v>125</v>
      </c>
      <c r="B17">
        <v>40</v>
      </c>
    </row>
    <row r="18" spans="1:2" x14ac:dyDescent="0.25">
      <c r="A18" t="s">
        <v>126</v>
      </c>
      <c r="B18">
        <v>25</v>
      </c>
    </row>
    <row r="19" spans="1:2" x14ac:dyDescent="0.25">
      <c r="A19" t="s">
        <v>127</v>
      </c>
      <c r="B19">
        <v>35</v>
      </c>
    </row>
    <row r="20" spans="1:2" x14ac:dyDescent="0.25">
      <c r="A20" t="s">
        <v>128</v>
      </c>
      <c r="B20">
        <v>35</v>
      </c>
    </row>
    <row r="21" spans="1:2" x14ac:dyDescent="0.25">
      <c r="A21" s="1" t="s">
        <v>54</v>
      </c>
      <c r="B21" s="1">
        <v>495</v>
      </c>
    </row>
    <row r="22" spans="1:2" ht="27" customHeight="1" x14ac:dyDescent="0.25">
      <c r="A22" s="378" t="s">
        <v>705</v>
      </c>
    </row>
    <row r="23" spans="1:2" x14ac:dyDescent="0.25">
      <c r="A23" s="375" t="s">
        <v>240</v>
      </c>
    </row>
    <row r="24" spans="1:2" x14ac:dyDescent="0.25">
      <c r="A24" s="376" t="s">
        <v>689</v>
      </c>
    </row>
    <row r="25" spans="1:2" x14ac:dyDescent="0.25">
      <c r="A25" s="366" t="s">
        <v>701</v>
      </c>
    </row>
    <row r="26" spans="1:2" x14ac:dyDescent="0.25">
      <c r="A26" s="366" t="s">
        <v>702</v>
      </c>
    </row>
    <row r="27" spans="1:2" x14ac:dyDescent="0.25">
      <c r="A27" s="376" t="s">
        <v>703</v>
      </c>
    </row>
    <row r="28" spans="1:2" x14ac:dyDescent="0.25">
      <c r="A28" s="376" t="s">
        <v>704</v>
      </c>
    </row>
    <row r="29" spans="1:2" x14ac:dyDescent="0.25">
      <c r="A29" s="366" t="s">
        <v>706</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E3EA-CC7F-4F89-9A67-96811F388FDD}">
  <dimension ref="A1:C26"/>
  <sheetViews>
    <sheetView topLeftCell="A11" workbookViewId="0">
      <selection activeCell="A17" sqref="A17"/>
    </sheetView>
  </sheetViews>
  <sheetFormatPr defaultRowHeight="15" x14ac:dyDescent="0.25"/>
  <cols>
    <col min="1" max="1" width="12" customWidth="1"/>
    <col min="2" max="2" width="8.42578125" bestFit="1" customWidth="1"/>
    <col min="3" max="3" width="11" bestFit="1" customWidth="1"/>
  </cols>
  <sheetData>
    <row r="1" spans="1:3" ht="30" customHeight="1" x14ac:dyDescent="0.25">
      <c r="A1" s="379" t="s">
        <v>728</v>
      </c>
    </row>
    <row r="2" spans="1:3" x14ac:dyDescent="0.25">
      <c r="A2" t="s">
        <v>720</v>
      </c>
      <c r="B2" s="27" t="s">
        <v>76</v>
      </c>
      <c r="C2" s="27" t="s">
        <v>84</v>
      </c>
    </row>
    <row r="3" spans="1:3" x14ac:dyDescent="0.25">
      <c r="A3" t="s">
        <v>719</v>
      </c>
      <c r="B3">
        <v>545</v>
      </c>
      <c r="C3">
        <v>59</v>
      </c>
    </row>
    <row r="4" spans="1:3" x14ac:dyDescent="0.25">
      <c r="A4" t="s">
        <v>607</v>
      </c>
      <c r="B4">
        <v>380</v>
      </c>
      <c r="C4">
        <v>41</v>
      </c>
    </row>
    <row r="5" spans="1:3" x14ac:dyDescent="0.25">
      <c r="A5" t="s">
        <v>54</v>
      </c>
      <c r="B5">
        <v>925</v>
      </c>
      <c r="C5">
        <v>100</v>
      </c>
    </row>
    <row r="7" spans="1:3" ht="15.75" x14ac:dyDescent="0.25">
      <c r="A7" s="379" t="s">
        <v>729</v>
      </c>
    </row>
    <row r="8" spans="1:3" x14ac:dyDescent="0.25">
      <c r="A8" t="s">
        <v>720</v>
      </c>
      <c r="B8" s="27" t="s">
        <v>76</v>
      </c>
      <c r="C8" s="27" t="s">
        <v>84</v>
      </c>
    </row>
    <row r="9" spans="1:3" x14ac:dyDescent="0.25">
      <c r="A9" t="s">
        <v>719</v>
      </c>
      <c r="B9">
        <v>560</v>
      </c>
      <c r="C9">
        <v>59</v>
      </c>
    </row>
    <row r="10" spans="1:3" x14ac:dyDescent="0.25">
      <c r="A10" t="s">
        <v>607</v>
      </c>
      <c r="B10">
        <v>390</v>
      </c>
      <c r="C10">
        <v>41</v>
      </c>
    </row>
    <row r="11" spans="1:3" x14ac:dyDescent="0.25">
      <c r="A11" t="s">
        <v>54</v>
      </c>
      <c r="B11">
        <v>950</v>
      </c>
      <c r="C11">
        <v>100</v>
      </c>
    </row>
    <row r="12" spans="1:3" ht="35.25" customHeight="1" x14ac:dyDescent="0.25">
      <c r="A12" s="379" t="s">
        <v>730</v>
      </c>
    </row>
    <row r="13" spans="1:3" x14ac:dyDescent="0.25">
      <c r="A13" t="s">
        <v>720</v>
      </c>
      <c r="B13" s="27" t="s">
        <v>76</v>
      </c>
      <c r="C13" s="27" t="s">
        <v>84</v>
      </c>
    </row>
    <row r="14" spans="1:3" x14ac:dyDescent="0.25">
      <c r="A14" t="s">
        <v>719</v>
      </c>
      <c r="B14">
        <v>1065</v>
      </c>
      <c r="C14">
        <v>57</v>
      </c>
    </row>
    <row r="15" spans="1:3" x14ac:dyDescent="0.25">
      <c r="A15" t="s">
        <v>607</v>
      </c>
      <c r="B15">
        <v>790</v>
      </c>
      <c r="C15">
        <v>43</v>
      </c>
    </row>
    <row r="16" spans="1:3" x14ac:dyDescent="0.25">
      <c r="A16" t="s">
        <v>54</v>
      </c>
      <c r="B16">
        <v>1860</v>
      </c>
      <c r="C16">
        <v>100</v>
      </c>
    </row>
    <row r="17" spans="1:1" x14ac:dyDescent="0.25">
      <c r="A17" s="300" t="s">
        <v>597</v>
      </c>
    </row>
    <row r="18" spans="1:1" ht="29.25" customHeight="1" x14ac:dyDescent="0.25">
      <c r="A18" s="380" t="s">
        <v>240</v>
      </c>
    </row>
    <row r="19" spans="1:1" x14ac:dyDescent="0.25">
      <c r="A19" s="297" t="s">
        <v>551</v>
      </c>
    </row>
    <row r="20" spans="1:1" x14ac:dyDescent="0.25">
      <c r="A20" s="297" t="s">
        <v>552</v>
      </c>
    </row>
    <row r="21" spans="1:1" x14ac:dyDescent="0.25">
      <c r="A21" s="297" t="s">
        <v>553</v>
      </c>
    </row>
    <row r="22" spans="1:1" x14ac:dyDescent="0.25">
      <c r="A22" s="297" t="s">
        <v>554</v>
      </c>
    </row>
    <row r="23" spans="1:1" x14ac:dyDescent="0.25">
      <c r="A23" s="297" t="s">
        <v>718</v>
      </c>
    </row>
    <row r="24" spans="1:1" x14ac:dyDescent="0.25">
      <c r="A24" s="297" t="s">
        <v>723</v>
      </c>
    </row>
    <row r="25" spans="1:1" x14ac:dyDescent="0.25">
      <c r="A25" s="297" t="s">
        <v>724</v>
      </c>
    </row>
    <row r="26" spans="1:1" x14ac:dyDescent="0.25">
      <c r="A26" s="2" t="s">
        <v>73</v>
      </c>
    </row>
  </sheetData>
  <hyperlinks>
    <hyperlink ref="A26" location="Index!A1" display="Return to Index" xr:uid="{B26BD407-3308-45D2-9A5E-C677C4153FA7}"/>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EF240-A5D6-4B84-967B-EC386D6575D3}">
  <dimension ref="A1:C12"/>
  <sheetViews>
    <sheetView workbookViewId="0"/>
  </sheetViews>
  <sheetFormatPr defaultRowHeight="15" x14ac:dyDescent="0.25"/>
  <cols>
    <col min="1" max="1" width="11.5703125" customWidth="1"/>
  </cols>
  <sheetData>
    <row r="1" spans="1:3" ht="19.7" customHeight="1" x14ac:dyDescent="0.25">
      <c r="A1" s="1" t="s">
        <v>727</v>
      </c>
    </row>
    <row r="2" spans="1:3" x14ac:dyDescent="0.25">
      <c r="A2" t="s">
        <v>720</v>
      </c>
      <c r="B2" t="s">
        <v>76</v>
      </c>
      <c r="C2" t="s">
        <v>84</v>
      </c>
    </row>
    <row r="3" spans="1:3" x14ac:dyDescent="0.25">
      <c r="A3" t="s">
        <v>607</v>
      </c>
      <c r="B3">
        <v>135</v>
      </c>
      <c r="C3">
        <v>51</v>
      </c>
    </row>
    <row r="4" spans="1:3" x14ac:dyDescent="0.25">
      <c r="A4" t="s">
        <v>719</v>
      </c>
      <c r="B4">
        <v>130</v>
      </c>
      <c r="C4">
        <v>49</v>
      </c>
    </row>
    <row r="5" spans="1:3" x14ac:dyDescent="0.25">
      <c r="A5" t="s">
        <v>54</v>
      </c>
      <c r="B5">
        <v>265</v>
      </c>
      <c r="C5">
        <v>100</v>
      </c>
    </row>
    <row r="6" spans="1:3" x14ac:dyDescent="0.25">
      <c r="A6" t="s">
        <v>105</v>
      </c>
    </row>
    <row r="8" spans="1:3" x14ac:dyDescent="0.25">
      <c r="A8" t="s">
        <v>171</v>
      </c>
    </row>
    <row r="9" spans="1:3" x14ac:dyDescent="0.25">
      <c r="A9" s="297" t="s">
        <v>551</v>
      </c>
    </row>
    <row r="10" spans="1:3" x14ac:dyDescent="0.25">
      <c r="A10" t="s">
        <v>725</v>
      </c>
    </row>
    <row r="11" spans="1:3" x14ac:dyDescent="0.25">
      <c r="A11" s="297" t="s">
        <v>553</v>
      </c>
    </row>
    <row r="12" spans="1:3" x14ac:dyDescent="0.25">
      <c r="A12" t="s">
        <v>726</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907C-D40F-497C-ACD9-8175D12EC623}">
  <dimension ref="A1:C27"/>
  <sheetViews>
    <sheetView workbookViewId="0"/>
  </sheetViews>
  <sheetFormatPr defaultRowHeight="15" x14ac:dyDescent="0.25"/>
  <cols>
    <col min="1" max="1" width="29.85546875" bestFit="1" customWidth="1"/>
    <col min="2" max="2" width="12.140625" bestFit="1" customWidth="1"/>
    <col min="3" max="3" width="10.85546875" bestFit="1" customWidth="1"/>
  </cols>
  <sheetData>
    <row r="1" spans="1:3" x14ac:dyDescent="0.25">
      <c r="A1" s="1" t="s">
        <v>750</v>
      </c>
    </row>
    <row r="2" spans="1:3" x14ac:dyDescent="0.25">
      <c r="A2" t="s">
        <v>731</v>
      </c>
      <c r="B2" t="s">
        <v>732</v>
      </c>
      <c r="C2" t="s">
        <v>733</v>
      </c>
    </row>
    <row r="3" spans="1:3" x14ac:dyDescent="0.25">
      <c r="A3" t="s">
        <v>734</v>
      </c>
      <c r="B3">
        <v>20</v>
      </c>
      <c r="C3">
        <v>2</v>
      </c>
    </row>
    <row r="4" spans="1:3" x14ac:dyDescent="0.25">
      <c r="A4" t="s">
        <v>735</v>
      </c>
      <c r="B4">
        <v>15</v>
      </c>
      <c r="C4">
        <v>2</v>
      </c>
    </row>
    <row r="5" spans="1:3" x14ac:dyDescent="0.25">
      <c r="A5" t="s">
        <v>736</v>
      </c>
      <c r="B5">
        <v>20</v>
      </c>
      <c r="C5">
        <v>2</v>
      </c>
    </row>
    <row r="6" spans="1:3" x14ac:dyDescent="0.25">
      <c r="A6" t="s">
        <v>737</v>
      </c>
      <c r="B6">
        <v>15</v>
      </c>
      <c r="C6">
        <v>2</v>
      </c>
    </row>
    <row r="7" spans="1:3" x14ac:dyDescent="0.25">
      <c r="A7" t="s">
        <v>738</v>
      </c>
      <c r="B7">
        <v>25</v>
      </c>
      <c r="C7">
        <v>3</v>
      </c>
    </row>
    <row r="8" spans="1:3" x14ac:dyDescent="0.25">
      <c r="A8" t="s">
        <v>739</v>
      </c>
      <c r="B8">
        <v>35</v>
      </c>
      <c r="C8">
        <v>3</v>
      </c>
    </row>
    <row r="9" spans="1:3" x14ac:dyDescent="0.25">
      <c r="A9" t="s">
        <v>740</v>
      </c>
      <c r="B9">
        <v>115</v>
      </c>
      <c r="C9">
        <v>12</v>
      </c>
    </row>
    <row r="10" spans="1:3" x14ac:dyDescent="0.25">
      <c r="A10" t="s">
        <v>160</v>
      </c>
      <c r="B10">
        <v>35</v>
      </c>
      <c r="C10">
        <v>3</v>
      </c>
    </row>
    <row r="11" spans="1:3" x14ac:dyDescent="0.25">
      <c r="A11" t="s">
        <v>741</v>
      </c>
      <c r="B11">
        <v>50</v>
      </c>
      <c r="C11">
        <v>5</v>
      </c>
    </row>
    <row r="12" spans="1:3" x14ac:dyDescent="0.25">
      <c r="A12" t="s">
        <v>742</v>
      </c>
      <c r="B12">
        <v>115</v>
      </c>
      <c r="C12">
        <v>12</v>
      </c>
    </row>
    <row r="13" spans="1:3" x14ac:dyDescent="0.25">
      <c r="A13" t="s">
        <v>743</v>
      </c>
      <c r="B13">
        <v>110</v>
      </c>
      <c r="C13">
        <v>12</v>
      </c>
    </row>
    <row r="14" spans="1:3" x14ac:dyDescent="0.25">
      <c r="A14" t="s">
        <v>744</v>
      </c>
      <c r="B14">
        <v>35</v>
      </c>
      <c r="C14">
        <v>4</v>
      </c>
    </row>
    <row r="15" spans="1:3" x14ac:dyDescent="0.25">
      <c r="A15" t="s">
        <v>745</v>
      </c>
      <c r="B15">
        <v>35</v>
      </c>
      <c r="C15">
        <v>3</v>
      </c>
    </row>
    <row r="16" spans="1:3" x14ac:dyDescent="0.25">
      <c r="A16" t="s">
        <v>746</v>
      </c>
      <c r="B16">
        <v>30</v>
      </c>
      <c r="C16">
        <v>3</v>
      </c>
    </row>
    <row r="17" spans="1:3" x14ac:dyDescent="0.25">
      <c r="A17" t="s">
        <v>747</v>
      </c>
      <c r="B17">
        <v>75</v>
      </c>
      <c r="C17">
        <v>8</v>
      </c>
    </row>
    <row r="18" spans="1:3" x14ac:dyDescent="0.25">
      <c r="A18" t="s">
        <v>168</v>
      </c>
      <c r="B18">
        <v>45</v>
      </c>
      <c r="C18">
        <v>5</v>
      </c>
    </row>
    <row r="19" spans="1:3" x14ac:dyDescent="0.25">
      <c r="A19" t="s">
        <v>748</v>
      </c>
      <c r="B19">
        <v>90</v>
      </c>
      <c r="C19">
        <v>10</v>
      </c>
    </row>
    <row r="20" spans="1:3" x14ac:dyDescent="0.25">
      <c r="A20" t="s">
        <v>749</v>
      </c>
      <c r="B20">
        <v>80</v>
      </c>
      <c r="C20">
        <v>9</v>
      </c>
    </row>
    <row r="21" spans="1:3" x14ac:dyDescent="0.25">
      <c r="A21" t="s">
        <v>54</v>
      </c>
      <c r="B21">
        <v>950</v>
      </c>
      <c r="C21">
        <v>100</v>
      </c>
    </row>
    <row r="22" spans="1:3" x14ac:dyDescent="0.25">
      <c r="A22" t="s">
        <v>705</v>
      </c>
    </row>
    <row r="23" spans="1:3" x14ac:dyDescent="0.25">
      <c r="A23" t="s">
        <v>240</v>
      </c>
    </row>
    <row r="24" spans="1:3" x14ac:dyDescent="0.25">
      <c r="A24" t="s">
        <v>752</v>
      </c>
    </row>
    <row r="25" spans="1:3" x14ac:dyDescent="0.25">
      <c r="A25" t="s">
        <v>671</v>
      </c>
    </row>
    <row r="26" spans="1:3" x14ac:dyDescent="0.25">
      <c r="A26" t="s">
        <v>553</v>
      </c>
    </row>
    <row r="27" spans="1:3" x14ac:dyDescent="0.25">
      <c r="A27" t="s">
        <v>753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heetViews>
  <sheetFormatPr defaultRowHeight="15" x14ac:dyDescent="0.25"/>
  <cols>
    <col min="1" max="1" width="31.42578125" customWidth="1"/>
    <col min="2" max="2" width="34.42578125" style="27" customWidth="1"/>
    <col min="3" max="3" width="31.42578125" customWidth="1"/>
  </cols>
  <sheetData>
    <row r="1" spans="1:4" ht="31.5" customHeight="1" x14ac:dyDescent="0.25">
      <c r="A1" s="25" t="s">
        <v>108</v>
      </c>
    </row>
    <row r="2" spans="1:4" ht="32.85" customHeight="1" x14ac:dyDescent="0.25">
      <c r="A2" s="28" t="s">
        <v>109</v>
      </c>
      <c r="B2" s="34" t="s">
        <v>110</v>
      </c>
      <c r="C2" s="1"/>
      <c r="D2" s="1"/>
    </row>
    <row r="3" spans="1:4" x14ac:dyDescent="0.25">
      <c r="A3" s="29" t="s">
        <v>111</v>
      </c>
      <c r="B3" s="30">
        <v>13</v>
      </c>
    </row>
    <row r="4" spans="1:4" x14ac:dyDescent="0.25">
      <c r="A4" s="29" t="s">
        <v>112</v>
      </c>
      <c r="B4" s="30">
        <v>2</v>
      </c>
    </row>
    <row r="5" spans="1:4" x14ac:dyDescent="0.25">
      <c r="A5" s="29" t="s">
        <v>113</v>
      </c>
      <c r="B5" s="30">
        <v>9</v>
      </c>
    </row>
    <row r="6" spans="1:4" x14ac:dyDescent="0.25">
      <c r="A6" s="29" t="s">
        <v>114</v>
      </c>
      <c r="B6" s="30">
        <v>7</v>
      </c>
    </row>
    <row r="7" spans="1:4" x14ac:dyDescent="0.25">
      <c r="A7" s="29" t="s">
        <v>115</v>
      </c>
      <c r="B7" s="30">
        <v>8</v>
      </c>
    </row>
    <row r="8" spans="1:4" x14ac:dyDescent="0.25">
      <c r="A8" s="29" t="s">
        <v>116</v>
      </c>
      <c r="B8" s="30">
        <v>6</v>
      </c>
    </row>
    <row r="9" spans="1:4" x14ac:dyDescent="0.25">
      <c r="A9" s="29" t="s">
        <v>117</v>
      </c>
      <c r="B9" s="30">
        <v>58</v>
      </c>
    </row>
    <row r="10" spans="1:4" x14ac:dyDescent="0.25">
      <c r="A10" s="29" t="s">
        <v>118</v>
      </c>
      <c r="B10" s="30">
        <v>11</v>
      </c>
    </row>
    <row r="11" spans="1:4" x14ac:dyDescent="0.25">
      <c r="A11" s="29" t="s">
        <v>119</v>
      </c>
      <c r="B11" s="30">
        <v>23</v>
      </c>
    </row>
    <row r="12" spans="1:4" x14ac:dyDescent="0.25">
      <c r="A12" s="29" t="s">
        <v>120</v>
      </c>
      <c r="B12" s="30">
        <v>42</v>
      </c>
    </row>
    <row r="13" spans="1:4" x14ac:dyDescent="0.25">
      <c r="A13" s="29" t="s">
        <v>121</v>
      </c>
      <c r="B13" s="30">
        <v>23</v>
      </c>
    </row>
    <row r="14" spans="1:4" x14ac:dyDescent="0.25">
      <c r="A14" s="29" t="s">
        <v>122</v>
      </c>
      <c r="B14" s="30">
        <v>11</v>
      </c>
    </row>
    <row r="15" spans="1:4" x14ac:dyDescent="0.25">
      <c r="A15" s="29" t="s">
        <v>123</v>
      </c>
      <c r="B15" s="30">
        <v>7</v>
      </c>
    </row>
    <row r="16" spans="1:4" x14ac:dyDescent="0.25">
      <c r="A16" s="29" t="s">
        <v>124</v>
      </c>
      <c r="B16" s="30">
        <v>24</v>
      </c>
    </row>
    <row r="17" spans="1:4" x14ac:dyDescent="0.25">
      <c r="A17" s="29" t="s">
        <v>125</v>
      </c>
      <c r="B17" s="30">
        <v>36</v>
      </c>
    </row>
    <row r="18" spans="1:4" x14ac:dyDescent="0.25">
      <c r="A18" s="29" t="s">
        <v>126</v>
      </c>
      <c r="B18" s="30">
        <v>20</v>
      </c>
    </row>
    <row r="19" spans="1:4" x14ac:dyDescent="0.25">
      <c r="A19" s="29" t="s">
        <v>127</v>
      </c>
      <c r="B19" s="30">
        <v>39</v>
      </c>
    </row>
    <row r="20" spans="1:4" x14ac:dyDescent="0.25">
      <c r="A20" s="29" t="s">
        <v>128</v>
      </c>
      <c r="B20" s="30">
        <v>20</v>
      </c>
    </row>
    <row r="21" spans="1:4" x14ac:dyDescent="0.25">
      <c r="A21" s="29" t="s">
        <v>71</v>
      </c>
      <c r="B21" s="30">
        <v>2</v>
      </c>
    </row>
    <row r="22" spans="1:4" ht="19.350000000000001" customHeight="1" x14ac:dyDescent="0.25">
      <c r="A22" s="31" t="s">
        <v>54</v>
      </c>
      <c r="B22" s="32">
        <v>361</v>
      </c>
    </row>
    <row r="23" spans="1:4" x14ac:dyDescent="0.25">
      <c r="A23" t="s">
        <v>72</v>
      </c>
    </row>
    <row r="24" spans="1:4" x14ac:dyDescent="0.25">
      <c r="A24" s="33"/>
    </row>
    <row r="25" spans="1:4" ht="37.35" customHeight="1" x14ac:dyDescent="0.3">
      <c r="A25" s="26" t="s">
        <v>5</v>
      </c>
    </row>
    <row r="26" spans="1:4" x14ac:dyDescent="0.25">
      <c r="A26" s="28" t="s">
        <v>129</v>
      </c>
      <c r="B26" s="34" t="s">
        <v>130</v>
      </c>
    </row>
    <row r="27" spans="1:4" ht="15.75" x14ac:dyDescent="0.25">
      <c r="A27" s="29" t="s">
        <v>131</v>
      </c>
      <c r="B27" s="30">
        <v>25</v>
      </c>
      <c r="C27" s="35"/>
      <c r="D27" s="35"/>
    </row>
    <row r="28" spans="1:4" ht="24" customHeight="1" x14ac:dyDescent="0.25">
      <c r="A28" t="s">
        <v>132</v>
      </c>
    </row>
    <row r="29" spans="1:4" x14ac:dyDescent="0.25">
      <c r="A29" t="s">
        <v>133</v>
      </c>
    </row>
    <row r="30" spans="1:4" x14ac:dyDescent="0.25">
      <c r="A30" s="2" t="s">
        <v>73</v>
      </c>
    </row>
  </sheetData>
  <hyperlinks>
    <hyperlink ref="A30" location="Index!A1" display="Return to Index" xr:uid="{8D8F614F-5CD7-4E20-94DF-F1307A62CD61}"/>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57F9-30F8-4632-B046-346F8224C6F8}">
  <dimension ref="A1:C27"/>
  <sheetViews>
    <sheetView topLeftCell="A10" workbookViewId="0"/>
  </sheetViews>
  <sheetFormatPr defaultRowHeight="15" x14ac:dyDescent="0.25"/>
  <cols>
    <col min="1" max="1" width="29.85546875" bestFit="1" customWidth="1"/>
    <col min="2" max="2" width="12.140625" bestFit="1" customWidth="1"/>
    <col min="3" max="3" width="10.85546875" bestFit="1" customWidth="1"/>
  </cols>
  <sheetData>
    <row r="1" spans="1:3" x14ac:dyDescent="0.25">
      <c r="A1" s="1" t="s">
        <v>751</v>
      </c>
    </row>
    <row r="2" spans="1:3" x14ac:dyDescent="0.25">
      <c r="A2" t="s">
        <v>731</v>
      </c>
      <c r="B2" t="s">
        <v>732</v>
      </c>
      <c r="C2" t="s">
        <v>733</v>
      </c>
    </row>
    <row r="3" spans="1:3" x14ac:dyDescent="0.25">
      <c r="A3" t="s">
        <v>734</v>
      </c>
      <c r="B3">
        <v>50</v>
      </c>
      <c r="C3">
        <v>3</v>
      </c>
    </row>
    <row r="4" spans="1:3" x14ac:dyDescent="0.25">
      <c r="A4" t="s">
        <v>735</v>
      </c>
      <c r="B4">
        <v>40</v>
      </c>
      <c r="C4">
        <v>2</v>
      </c>
    </row>
    <row r="5" spans="1:3" x14ac:dyDescent="0.25">
      <c r="A5" t="s">
        <v>736</v>
      </c>
      <c r="B5">
        <v>50</v>
      </c>
      <c r="C5">
        <v>3</v>
      </c>
    </row>
    <row r="6" spans="1:3" x14ac:dyDescent="0.25">
      <c r="A6" t="s">
        <v>737</v>
      </c>
      <c r="B6">
        <v>35</v>
      </c>
      <c r="C6">
        <v>2</v>
      </c>
    </row>
    <row r="7" spans="1:3" x14ac:dyDescent="0.25">
      <c r="A7" t="s">
        <v>738</v>
      </c>
      <c r="B7">
        <v>65</v>
      </c>
      <c r="C7">
        <v>4</v>
      </c>
    </row>
    <row r="8" spans="1:3" x14ac:dyDescent="0.25">
      <c r="A8" t="s">
        <v>739</v>
      </c>
      <c r="B8">
        <v>70</v>
      </c>
      <c r="C8">
        <v>4</v>
      </c>
    </row>
    <row r="9" spans="1:3" x14ac:dyDescent="0.25">
      <c r="A9" t="s">
        <v>740</v>
      </c>
      <c r="B9">
        <v>220</v>
      </c>
      <c r="C9">
        <v>12</v>
      </c>
    </row>
    <row r="10" spans="1:3" x14ac:dyDescent="0.25">
      <c r="A10" t="s">
        <v>160</v>
      </c>
      <c r="B10">
        <v>60</v>
      </c>
      <c r="C10">
        <v>3</v>
      </c>
    </row>
    <row r="11" spans="1:3" x14ac:dyDescent="0.25">
      <c r="A11" t="s">
        <v>741</v>
      </c>
      <c r="B11">
        <v>95</v>
      </c>
      <c r="C11">
        <v>5</v>
      </c>
    </row>
    <row r="12" spans="1:3" x14ac:dyDescent="0.25">
      <c r="A12" t="s">
        <v>742</v>
      </c>
      <c r="B12">
        <v>215</v>
      </c>
      <c r="C12">
        <v>11</v>
      </c>
    </row>
    <row r="13" spans="1:3" x14ac:dyDescent="0.25">
      <c r="A13" t="s">
        <v>743</v>
      </c>
      <c r="B13">
        <v>215</v>
      </c>
      <c r="C13">
        <v>11</v>
      </c>
    </row>
    <row r="14" spans="1:3" x14ac:dyDescent="0.25">
      <c r="A14" t="s">
        <v>744</v>
      </c>
      <c r="B14">
        <v>75</v>
      </c>
      <c r="C14">
        <v>4</v>
      </c>
    </row>
    <row r="15" spans="1:3" x14ac:dyDescent="0.25">
      <c r="A15" t="s">
        <v>745</v>
      </c>
      <c r="B15">
        <v>55</v>
      </c>
      <c r="C15">
        <v>3</v>
      </c>
    </row>
    <row r="16" spans="1:3" x14ac:dyDescent="0.25">
      <c r="A16" t="s">
        <v>746</v>
      </c>
      <c r="B16">
        <v>70</v>
      </c>
      <c r="C16">
        <v>4</v>
      </c>
    </row>
    <row r="17" spans="1:3" x14ac:dyDescent="0.25">
      <c r="A17" t="s">
        <v>747</v>
      </c>
      <c r="B17">
        <v>160</v>
      </c>
      <c r="C17">
        <v>9</v>
      </c>
    </row>
    <row r="18" spans="1:3" x14ac:dyDescent="0.25">
      <c r="A18" t="s">
        <v>168</v>
      </c>
      <c r="B18">
        <v>75</v>
      </c>
      <c r="C18">
        <v>4</v>
      </c>
    </row>
    <row r="19" spans="1:3" x14ac:dyDescent="0.25">
      <c r="A19" t="s">
        <v>748</v>
      </c>
      <c r="B19">
        <v>165</v>
      </c>
      <c r="C19">
        <v>9</v>
      </c>
    </row>
    <row r="20" spans="1:3" x14ac:dyDescent="0.25">
      <c r="A20" t="s">
        <v>749</v>
      </c>
      <c r="B20">
        <v>145</v>
      </c>
      <c r="C20">
        <v>8</v>
      </c>
    </row>
    <row r="21" spans="1:3" x14ac:dyDescent="0.25">
      <c r="A21" t="s">
        <v>54</v>
      </c>
      <c r="B21">
        <v>1860</v>
      </c>
      <c r="C21">
        <v>100</v>
      </c>
    </row>
    <row r="22" spans="1:3" x14ac:dyDescent="0.25">
      <c r="A22" t="s">
        <v>705</v>
      </c>
    </row>
    <row r="23" spans="1:3" x14ac:dyDescent="0.25">
      <c r="A23" t="s">
        <v>240</v>
      </c>
    </row>
    <row r="24" spans="1:3" x14ac:dyDescent="0.25">
      <c r="A24" t="s">
        <v>752</v>
      </c>
    </row>
    <row r="25" spans="1:3" x14ac:dyDescent="0.25">
      <c r="A25" t="s">
        <v>671</v>
      </c>
    </row>
    <row r="26" spans="1:3" x14ac:dyDescent="0.25">
      <c r="A26" t="s">
        <v>553</v>
      </c>
    </row>
    <row r="27" spans="1:3" x14ac:dyDescent="0.25">
      <c r="A27" t="s">
        <v>753</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D72F-CF5F-492E-BFAF-0A9D4B19ECA6}">
  <dimension ref="A1:C27"/>
  <sheetViews>
    <sheetView topLeftCell="A10" workbookViewId="0"/>
  </sheetViews>
  <sheetFormatPr defaultRowHeight="15" x14ac:dyDescent="0.25"/>
  <cols>
    <col min="1" max="1" width="29.85546875" bestFit="1" customWidth="1"/>
    <col min="2" max="2" width="12.140625" bestFit="1" customWidth="1"/>
    <col min="3" max="3" width="10.85546875" bestFit="1" customWidth="1"/>
  </cols>
  <sheetData>
    <row r="1" spans="1:3" x14ac:dyDescent="0.25">
      <c r="A1" s="1" t="s">
        <v>759</v>
      </c>
    </row>
    <row r="2" spans="1:3" x14ac:dyDescent="0.25">
      <c r="A2" t="s">
        <v>758</v>
      </c>
      <c r="B2" t="s">
        <v>732</v>
      </c>
      <c r="C2" t="s">
        <v>733</v>
      </c>
    </row>
    <row r="3" spans="1:3" x14ac:dyDescent="0.25">
      <c r="A3" t="s">
        <v>734</v>
      </c>
      <c r="B3">
        <v>0</v>
      </c>
      <c r="C3">
        <v>4</v>
      </c>
    </row>
    <row r="4" spans="1:3" x14ac:dyDescent="0.25">
      <c r="A4" t="s">
        <v>735</v>
      </c>
      <c r="B4">
        <v>0</v>
      </c>
      <c r="C4">
        <v>2</v>
      </c>
    </row>
    <row r="5" spans="1:3" x14ac:dyDescent="0.25">
      <c r="A5" t="s">
        <v>736</v>
      </c>
      <c r="B5">
        <v>0</v>
      </c>
      <c r="C5">
        <v>4</v>
      </c>
    </row>
    <row r="6" spans="1:3" x14ac:dyDescent="0.25">
      <c r="A6" t="s">
        <v>737</v>
      </c>
      <c r="B6">
        <v>0</v>
      </c>
      <c r="C6">
        <v>2</v>
      </c>
    </row>
    <row r="7" spans="1:3" x14ac:dyDescent="0.25">
      <c r="A7" t="s">
        <v>738</v>
      </c>
      <c r="B7">
        <v>0</v>
      </c>
      <c r="C7">
        <v>2</v>
      </c>
    </row>
    <row r="8" spans="1:3" x14ac:dyDescent="0.25">
      <c r="A8" t="s">
        <v>739</v>
      </c>
      <c r="B8">
        <v>0</v>
      </c>
      <c r="C8">
        <v>2</v>
      </c>
    </row>
    <row r="9" spans="1:3" x14ac:dyDescent="0.25">
      <c r="A9" t="s">
        <v>740</v>
      </c>
      <c r="B9">
        <v>0</v>
      </c>
      <c r="C9">
        <v>2</v>
      </c>
    </row>
    <row r="10" spans="1:3" x14ac:dyDescent="0.25">
      <c r="A10" t="s">
        <v>160</v>
      </c>
      <c r="B10">
        <v>5</v>
      </c>
      <c r="C10">
        <v>7</v>
      </c>
    </row>
    <row r="11" spans="1:3" x14ac:dyDescent="0.25">
      <c r="A11" t="s">
        <v>741</v>
      </c>
      <c r="B11">
        <v>5</v>
      </c>
      <c r="C11">
        <v>7</v>
      </c>
    </row>
    <row r="12" spans="1:3" x14ac:dyDescent="0.25">
      <c r="A12" t="s">
        <v>742</v>
      </c>
      <c r="B12">
        <v>0</v>
      </c>
      <c r="C12">
        <v>4</v>
      </c>
    </row>
    <row r="13" spans="1:3" x14ac:dyDescent="0.25">
      <c r="A13" t="s">
        <v>743</v>
      </c>
      <c r="B13">
        <v>0</v>
      </c>
      <c r="C13">
        <v>2</v>
      </c>
    </row>
    <row r="14" spans="1:3" x14ac:dyDescent="0.25">
      <c r="A14" t="s">
        <v>744</v>
      </c>
      <c r="B14">
        <v>0</v>
      </c>
      <c r="C14">
        <v>2</v>
      </c>
    </row>
    <row r="15" spans="1:3" x14ac:dyDescent="0.25">
      <c r="A15" t="s">
        <v>745</v>
      </c>
      <c r="B15">
        <v>5</v>
      </c>
      <c r="C15">
        <v>13</v>
      </c>
    </row>
    <row r="16" spans="1:3" x14ac:dyDescent="0.25">
      <c r="A16" t="s">
        <v>746</v>
      </c>
      <c r="B16">
        <v>5</v>
      </c>
      <c r="C16">
        <v>9</v>
      </c>
    </row>
    <row r="17" spans="1:3" x14ac:dyDescent="0.25">
      <c r="A17" t="s">
        <v>747</v>
      </c>
      <c r="B17">
        <v>5</v>
      </c>
      <c r="C17">
        <v>9</v>
      </c>
    </row>
    <row r="18" spans="1:3" x14ac:dyDescent="0.25">
      <c r="A18" t="s">
        <v>168</v>
      </c>
      <c r="B18">
        <v>10</v>
      </c>
      <c r="C18">
        <v>18</v>
      </c>
    </row>
    <row r="19" spans="1:3" x14ac:dyDescent="0.25">
      <c r="A19" t="s">
        <v>748</v>
      </c>
      <c r="B19">
        <v>5</v>
      </c>
      <c r="C19">
        <v>5</v>
      </c>
    </row>
    <row r="20" spans="1:3" x14ac:dyDescent="0.25">
      <c r="A20" t="s">
        <v>749</v>
      </c>
      <c r="B20">
        <v>5</v>
      </c>
      <c r="C20">
        <v>7</v>
      </c>
    </row>
    <row r="21" spans="1:3" x14ac:dyDescent="0.25">
      <c r="A21" t="s">
        <v>757</v>
      </c>
      <c r="B21">
        <v>55</v>
      </c>
      <c r="C21">
        <v>100</v>
      </c>
    </row>
    <row r="22" spans="1:3" x14ac:dyDescent="0.25">
      <c r="A22" t="s">
        <v>705</v>
      </c>
      <c r="B22" s="1"/>
      <c r="C22" s="1"/>
    </row>
    <row r="23" spans="1:3" x14ac:dyDescent="0.25">
      <c r="A23" t="s">
        <v>240</v>
      </c>
    </row>
    <row r="24" spans="1:3" x14ac:dyDescent="0.25">
      <c r="A24" t="s">
        <v>752</v>
      </c>
    </row>
    <row r="25" spans="1:3" x14ac:dyDescent="0.25">
      <c r="A25" t="s">
        <v>671</v>
      </c>
    </row>
    <row r="26" spans="1:3" x14ac:dyDescent="0.25">
      <c r="A26" t="s">
        <v>553</v>
      </c>
    </row>
    <row r="27" spans="1:3" x14ac:dyDescent="0.25">
      <c r="A27" t="s">
        <v>753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E76E-F474-4896-AE74-FDC18102A379}">
  <dimension ref="A1:C27"/>
  <sheetViews>
    <sheetView topLeftCell="A11" workbookViewId="0">
      <selection activeCell="F31" sqref="F31"/>
    </sheetView>
  </sheetViews>
  <sheetFormatPr defaultRowHeight="15" x14ac:dyDescent="0.25"/>
  <cols>
    <col min="1" max="1" width="32.140625" customWidth="1"/>
    <col min="2" max="2" width="12.140625" bestFit="1" customWidth="1"/>
    <col min="3" max="3" width="10.85546875" bestFit="1" customWidth="1"/>
  </cols>
  <sheetData>
    <row r="1" spans="1:3" x14ac:dyDescent="0.25">
      <c r="A1" s="1" t="s">
        <v>760</v>
      </c>
    </row>
    <row r="2" spans="1:3" x14ac:dyDescent="0.25">
      <c r="A2" t="s">
        <v>731</v>
      </c>
      <c r="B2" t="s">
        <v>732</v>
      </c>
      <c r="C2" t="s">
        <v>733</v>
      </c>
    </row>
    <row r="3" spans="1:3" x14ac:dyDescent="0.25">
      <c r="A3" t="s">
        <v>153</v>
      </c>
      <c r="B3">
        <v>5</v>
      </c>
      <c r="C3">
        <v>3</v>
      </c>
    </row>
    <row r="4" spans="1:3" x14ac:dyDescent="0.25">
      <c r="A4" t="s">
        <v>154</v>
      </c>
      <c r="B4">
        <v>5</v>
      </c>
      <c r="C4">
        <v>3</v>
      </c>
    </row>
    <row r="5" spans="1:3" x14ac:dyDescent="0.25">
      <c r="A5" t="s">
        <v>155</v>
      </c>
      <c r="B5">
        <v>5</v>
      </c>
      <c r="C5">
        <v>3</v>
      </c>
    </row>
    <row r="6" spans="1:3" x14ac:dyDescent="0.25">
      <c r="A6" t="s">
        <v>156</v>
      </c>
      <c r="B6">
        <v>0</v>
      </c>
      <c r="C6">
        <v>2</v>
      </c>
    </row>
    <row r="7" spans="1:3" x14ac:dyDescent="0.25">
      <c r="A7" t="s">
        <v>157</v>
      </c>
      <c r="B7">
        <v>5</v>
      </c>
      <c r="C7">
        <v>7</v>
      </c>
    </row>
    <row r="8" spans="1:3" x14ac:dyDescent="0.25">
      <c r="A8" t="s">
        <v>158</v>
      </c>
      <c r="B8">
        <v>5</v>
      </c>
      <c r="C8">
        <v>7</v>
      </c>
    </row>
    <row r="9" spans="1:3" x14ac:dyDescent="0.25">
      <c r="A9" t="s">
        <v>754</v>
      </c>
      <c r="B9">
        <v>0</v>
      </c>
      <c r="C9">
        <v>1</v>
      </c>
    </row>
    <row r="10" spans="1:3" x14ac:dyDescent="0.25">
      <c r="A10" t="s">
        <v>160</v>
      </c>
      <c r="B10">
        <v>10</v>
      </c>
      <c r="C10">
        <v>10</v>
      </c>
    </row>
    <row r="11" spans="1:3" x14ac:dyDescent="0.25">
      <c r="A11" t="s">
        <v>161</v>
      </c>
      <c r="B11">
        <v>10</v>
      </c>
      <c r="C11">
        <v>11</v>
      </c>
    </row>
    <row r="12" spans="1:3" x14ac:dyDescent="0.25">
      <c r="A12" t="s">
        <v>162</v>
      </c>
      <c r="B12">
        <v>5</v>
      </c>
      <c r="C12">
        <v>3</v>
      </c>
    </row>
    <row r="13" spans="1:3" x14ac:dyDescent="0.25">
      <c r="A13" t="s">
        <v>755</v>
      </c>
      <c r="B13">
        <v>0</v>
      </c>
      <c r="C13">
        <v>2</v>
      </c>
    </row>
    <row r="14" spans="1:3" x14ac:dyDescent="0.25">
      <c r="A14" t="s">
        <v>164</v>
      </c>
      <c r="B14">
        <v>0</v>
      </c>
      <c r="C14">
        <v>2</v>
      </c>
    </row>
    <row r="15" spans="1:3" x14ac:dyDescent="0.25">
      <c r="A15" t="s">
        <v>165</v>
      </c>
      <c r="B15">
        <v>10</v>
      </c>
      <c r="C15">
        <v>9</v>
      </c>
    </row>
    <row r="16" spans="1:3" x14ac:dyDescent="0.25">
      <c r="A16" t="s">
        <v>756</v>
      </c>
      <c r="B16">
        <v>5</v>
      </c>
      <c r="C16">
        <v>7</v>
      </c>
    </row>
    <row r="17" spans="1:3" x14ac:dyDescent="0.25">
      <c r="A17" t="s">
        <v>167</v>
      </c>
      <c r="B17">
        <v>10</v>
      </c>
      <c r="C17">
        <v>9</v>
      </c>
    </row>
    <row r="18" spans="1:3" x14ac:dyDescent="0.25">
      <c r="A18" t="s">
        <v>168</v>
      </c>
      <c r="B18">
        <v>10</v>
      </c>
      <c r="C18">
        <v>13</v>
      </c>
    </row>
    <row r="19" spans="1:3" x14ac:dyDescent="0.25">
      <c r="A19" t="s">
        <v>169</v>
      </c>
      <c r="B19">
        <v>5</v>
      </c>
      <c r="C19">
        <v>3</v>
      </c>
    </row>
    <row r="20" spans="1:3" x14ac:dyDescent="0.25">
      <c r="A20" t="s">
        <v>170</v>
      </c>
      <c r="B20">
        <v>5</v>
      </c>
      <c r="C20">
        <v>4</v>
      </c>
    </row>
    <row r="21" spans="1:3" x14ac:dyDescent="0.25">
      <c r="A21" t="s">
        <v>757</v>
      </c>
      <c r="B21">
        <v>90</v>
      </c>
      <c r="C21">
        <v>100</v>
      </c>
    </row>
    <row r="22" spans="1:3" x14ac:dyDescent="0.25">
      <c r="A22" t="s">
        <v>705</v>
      </c>
      <c r="B22" s="1"/>
      <c r="C22" s="1"/>
    </row>
    <row r="23" spans="1:3" x14ac:dyDescent="0.25">
      <c r="A23" t="s">
        <v>240</v>
      </c>
    </row>
    <row r="24" spans="1:3" x14ac:dyDescent="0.25">
      <c r="A24" t="s">
        <v>752</v>
      </c>
    </row>
    <row r="25" spans="1:3" x14ac:dyDescent="0.25">
      <c r="A25" t="s">
        <v>671</v>
      </c>
    </row>
    <row r="26" spans="1:3" x14ac:dyDescent="0.25">
      <c r="A26" t="s">
        <v>553</v>
      </c>
    </row>
    <row r="27" spans="1:3" x14ac:dyDescent="0.25">
      <c r="A27" t="s">
        <v>753</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E001-7547-4BB1-9C09-3CA9A134B03A}">
  <dimension ref="A1:I11"/>
  <sheetViews>
    <sheetView workbookViewId="0">
      <selection activeCell="A7" sqref="A7:A11"/>
    </sheetView>
  </sheetViews>
  <sheetFormatPr defaultRowHeight="15" x14ac:dyDescent="0.25"/>
  <sheetData>
    <row r="1" spans="1:9" ht="21" customHeight="1" x14ac:dyDescent="0.25">
      <c r="A1" s="369" t="s">
        <v>762</v>
      </c>
      <c r="B1" s="358"/>
      <c r="C1" s="358"/>
      <c r="D1" s="358"/>
      <c r="E1" s="358"/>
      <c r="F1" s="358"/>
      <c r="G1" s="358"/>
      <c r="H1" s="358"/>
      <c r="I1" s="358"/>
    </row>
    <row r="2" spans="1:9" x14ac:dyDescent="0.25">
      <c r="A2" s="358"/>
      <c r="B2" s="360" t="s">
        <v>180</v>
      </c>
      <c r="C2" s="360" t="s">
        <v>181</v>
      </c>
      <c r="D2" s="360" t="s">
        <v>182</v>
      </c>
      <c r="E2" s="360" t="s">
        <v>496</v>
      </c>
      <c r="F2" s="360" t="s">
        <v>686</v>
      </c>
      <c r="G2" s="360" t="s">
        <v>710</v>
      </c>
      <c r="H2" s="360" t="s">
        <v>54</v>
      </c>
      <c r="I2" s="358"/>
    </row>
    <row r="3" spans="1:9" x14ac:dyDescent="0.25">
      <c r="A3" s="369" t="s">
        <v>216</v>
      </c>
      <c r="B3" s="362">
        <v>0</v>
      </c>
      <c r="C3" s="362">
        <v>15</v>
      </c>
      <c r="D3" s="362">
        <v>35</v>
      </c>
      <c r="E3" s="362">
        <v>5</v>
      </c>
      <c r="F3" s="362">
        <v>35</v>
      </c>
      <c r="G3" s="362">
        <v>40</v>
      </c>
      <c r="H3" s="362">
        <v>135</v>
      </c>
      <c r="I3" s="358"/>
    </row>
    <row r="4" spans="1:9" x14ac:dyDescent="0.25">
      <c r="A4" s="369" t="s">
        <v>217</v>
      </c>
      <c r="B4" s="362">
        <v>145</v>
      </c>
      <c r="C4" s="362">
        <v>240</v>
      </c>
      <c r="D4" s="362">
        <v>325</v>
      </c>
      <c r="E4" s="362">
        <v>260</v>
      </c>
      <c r="F4" s="362">
        <v>320</v>
      </c>
      <c r="G4" s="362">
        <v>400</v>
      </c>
      <c r="H4" s="362">
        <v>1690</v>
      </c>
      <c r="I4" s="358"/>
    </row>
    <row r="5" spans="1:9" x14ac:dyDescent="0.25">
      <c r="A5" s="369" t="s">
        <v>223</v>
      </c>
      <c r="B5" s="362">
        <v>0</v>
      </c>
      <c r="C5" s="362">
        <v>0</v>
      </c>
      <c r="D5" s="362">
        <v>0</v>
      </c>
      <c r="E5" s="362">
        <v>0</v>
      </c>
      <c r="F5" s="362">
        <v>35</v>
      </c>
      <c r="G5" s="362">
        <v>60</v>
      </c>
      <c r="H5" s="362">
        <v>95</v>
      </c>
      <c r="I5" s="358"/>
    </row>
    <row r="6" spans="1:9" x14ac:dyDescent="0.25">
      <c r="A6" s="369" t="s">
        <v>54</v>
      </c>
      <c r="B6" s="362">
        <v>150</v>
      </c>
      <c r="C6" s="362">
        <v>255</v>
      </c>
      <c r="D6" s="362">
        <v>360</v>
      </c>
      <c r="E6" s="362">
        <v>265</v>
      </c>
      <c r="F6" s="362">
        <v>390</v>
      </c>
      <c r="G6" s="362">
        <v>500</v>
      </c>
      <c r="H6" s="381">
        <v>1915</v>
      </c>
      <c r="I6" s="358"/>
    </row>
    <row r="7" spans="1:9" x14ac:dyDescent="0.25">
      <c r="A7" s="297" t="s">
        <v>597</v>
      </c>
      <c r="B7" s="362"/>
      <c r="C7" s="362"/>
      <c r="D7" s="362"/>
      <c r="E7" s="362"/>
      <c r="F7" s="362"/>
      <c r="G7" s="362"/>
      <c r="H7" s="381"/>
      <c r="I7" s="358"/>
    </row>
    <row r="8" spans="1:9" ht="29.45" customHeight="1" x14ac:dyDescent="0.25">
      <c r="A8" s="235" t="s">
        <v>240</v>
      </c>
      <c r="B8" s="358"/>
      <c r="C8" s="358"/>
      <c r="D8" s="358"/>
      <c r="E8" s="358"/>
      <c r="F8" s="358"/>
      <c r="G8" s="358"/>
      <c r="H8" s="358"/>
      <c r="I8" s="358"/>
    </row>
    <row r="9" spans="1:9" x14ac:dyDescent="0.25">
      <c r="A9" s="235" t="s">
        <v>551</v>
      </c>
      <c r="B9" s="358"/>
      <c r="C9" s="358"/>
      <c r="D9" s="358"/>
      <c r="E9" s="358"/>
      <c r="F9" s="358"/>
      <c r="G9" s="358"/>
      <c r="H9" s="358"/>
      <c r="I9" s="358"/>
    </row>
    <row r="10" spans="1:9" x14ac:dyDescent="0.25">
      <c r="A10" s="235" t="s">
        <v>552</v>
      </c>
      <c r="B10" s="358"/>
      <c r="C10" s="358"/>
      <c r="D10" s="358"/>
      <c r="E10" s="358"/>
      <c r="F10" s="358"/>
      <c r="G10" s="358"/>
      <c r="H10" s="358"/>
      <c r="I10" s="358"/>
    </row>
    <row r="11" spans="1:9" x14ac:dyDescent="0.25">
      <c r="A11" s="235" t="s">
        <v>761</v>
      </c>
      <c r="B11" s="358"/>
      <c r="C11" s="358"/>
      <c r="D11" s="358"/>
      <c r="E11" s="358"/>
      <c r="F11" s="358"/>
      <c r="G11" s="358"/>
      <c r="H11" s="358"/>
      <c r="I11" s="358"/>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CE5-D76D-4B69-AE6E-6949C4958C2D}">
  <dimension ref="A1:I11"/>
  <sheetViews>
    <sheetView workbookViewId="0">
      <selection activeCell="A7" sqref="A7:A11"/>
    </sheetView>
  </sheetViews>
  <sheetFormatPr defaultRowHeight="15" x14ac:dyDescent="0.25"/>
  <sheetData>
    <row r="1" spans="1:9" x14ac:dyDescent="0.25">
      <c r="A1" s="369" t="s">
        <v>765</v>
      </c>
      <c r="B1" s="358"/>
      <c r="C1" s="358"/>
      <c r="D1" s="358"/>
      <c r="E1" s="358"/>
      <c r="F1" s="358"/>
      <c r="G1" s="358"/>
      <c r="H1" s="358"/>
      <c r="I1" s="358"/>
    </row>
    <row r="2" spans="1:9" x14ac:dyDescent="0.25">
      <c r="A2" s="358"/>
      <c r="B2" s="360" t="s">
        <v>182</v>
      </c>
      <c r="C2" s="360" t="s">
        <v>496</v>
      </c>
      <c r="D2" s="360" t="s">
        <v>686</v>
      </c>
      <c r="E2" s="358"/>
      <c r="F2" s="358"/>
      <c r="G2" s="358"/>
      <c r="H2" s="358"/>
      <c r="I2" s="358"/>
    </row>
    <row r="3" spans="1:9" x14ac:dyDescent="0.25">
      <c r="A3" s="369" t="s">
        <v>217</v>
      </c>
      <c r="B3" s="362">
        <v>0</v>
      </c>
      <c r="C3" s="362">
        <v>5</v>
      </c>
      <c r="D3" s="362">
        <v>0</v>
      </c>
      <c r="E3" s="358"/>
      <c r="F3" s="358"/>
      <c r="G3" s="358"/>
      <c r="H3" s="358"/>
      <c r="I3" s="358"/>
    </row>
    <row r="4" spans="1:9" x14ac:dyDescent="0.25">
      <c r="A4" s="369" t="s">
        <v>223</v>
      </c>
      <c r="B4" s="362">
        <v>5</v>
      </c>
      <c r="C4" s="362">
        <v>90</v>
      </c>
      <c r="D4" s="362">
        <v>80</v>
      </c>
      <c r="E4" s="358"/>
      <c r="F4" s="358"/>
      <c r="G4" s="358"/>
      <c r="H4" s="358"/>
      <c r="I4" s="358"/>
    </row>
    <row r="5" spans="1:9" x14ac:dyDescent="0.25">
      <c r="A5" s="369" t="s">
        <v>763</v>
      </c>
      <c r="B5" s="362">
        <v>15</v>
      </c>
      <c r="C5" s="362">
        <v>15</v>
      </c>
      <c r="D5" s="362">
        <v>35</v>
      </c>
      <c r="E5" s="358"/>
      <c r="F5" s="358"/>
      <c r="G5" s="358"/>
      <c r="H5" s="358"/>
      <c r="I5" s="358"/>
    </row>
    <row r="6" spans="1:9" x14ac:dyDescent="0.25">
      <c r="A6" s="369" t="s">
        <v>54</v>
      </c>
      <c r="B6" s="360">
        <v>25</v>
      </c>
      <c r="C6" s="360">
        <v>115</v>
      </c>
      <c r="D6" s="360">
        <v>115</v>
      </c>
      <c r="E6" s="358"/>
      <c r="F6" s="358"/>
      <c r="G6" s="358"/>
      <c r="H6" s="358"/>
      <c r="I6" s="358"/>
    </row>
    <row r="7" spans="1:9" ht="19.350000000000001" customHeight="1" x14ac:dyDescent="0.25">
      <c r="A7" s="297" t="s">
        <v>105</v>
      </c>
      <c r="B7" s="362"/>
      <c r="C7" s="362"/>
      <c r="D7" s="362"/>
    </row>
    <row r="8" spans="1:9" x14ac:dyDescent="0.25">
      <c r="A8" t="s">
        <v>240</v>
      </c>
      <c r="B8" s="358"/>
      <c r="C8" s="358"/>
      <c r="D8" s="358"/>
    </row>
    <row r="9" spans="1:9" x14ac:dyDescent="0.25">
      <c r="A9" t="s">
        <v>551</v>
      </c>
      <c r="B9" s="358"/>
      <c r="C9" s="358"/>
      <c r="D9" s="358"/>
    </row>
    <row r="10" spans="1:9" x14ac:dyDescent="0.25">
      <c r="A10" t="s">
        <v>552</v>
      </c>
      <c r="B10" s="358"/>
      <c r="C10" s="358"/>
      <c r="D10" s="358"/>
    </row>
    <row r="11" spans="1:9" x14ac:dyDescent="0.25">
      <c r="A11" t="s">
        <v>764</v>
      </c>
      <c r="B11" s="358"/>
      <c r="C11" s="358"/>
      <c r="D11" s="358"/>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7FF1-4E38-4441-90F3-E166A8A81ABD}">
  <dimension ref="A1:G29"/>
  <sheetViews>
    <sheetView topLeftCell="A21" workbookViewId="0">
      <selection activeCell="H30" sqref="H30"/>
    </sheetView>
  </sheetViews>
  <sheetFormatPr defaultRowHeight="15" x14ac:dyDescent="0.25"/>
  <cols>
    <col min="1" max="1" width="25.140625" customWidth="1"/>
    <col min="7" max="7" width="17" customWidth="1"/>
    <col min="8" max="8" width="15.5703125" customWidth="1"/>
  </cols>
  <sheetData>
    <row r="1" spans="1:7" x14ac:dyDescent="0.25">
      <c r="A1" s="1" t="s">
        <v>771</v>
      </c>
    </row>
    <row r="2" spans="1:7" ht="28.7" customHeight="1" x14ac:dyDescent="0.25">
      <c r="A2" s="1" t="s">
        <v>544</v>
      </c>
      <c r="B2" s="1" t="s">
        <v>181</v>
      </c>
      <c r="C2" s="1" t="s">
        <v>182</v>
      </c>
      <c r="D2" s="1" t="s">
        <v>496</v>
      </c>
      <c r="E2" s="1" t="s">
        <v>686</v>
      </c>
      <c r="F2" s="1" t="s">
        <v>710</v>
      </c>
      <c r="G2" s="321" t="s">
        <v>770</v>
      </c>
    </row>
    <row r="3" spans="1:7" x14ac:dyDescent="0.25">
      <c r="A3" t="s">
        <v>153</v>
      </c>
      <c r="B3">
        <v>5</v>
      </c>
      <c r="C3">
        <v>5</v>
      </c>
      <c r="D3">
        <v>0</v>
      </c>
      <c r="E3">
        <v>0</v>
      </c>
      <c r="F3">
        <v>0</v>
      </c>
      <c r="G3">
        <v>15</v>
      </c>
    </row>
    <row r="4" spans="1:7" x14ac:dyDescent="0.25">
      <c r="A4" t="s">
        <v>154</v>
      </c>
      <c r="B4">
        <v>5</v>
      </c>
      <c r="C4">
        <v>0</v>
      </c>
      <c r="D4">
        <v>5</v>
      </c>
      <c r="E4">
        <v>0</v>
      </c>
      <c r="F4">
        <v>0</v>
      </c>
      <c r="G4">
        <v>10</v>
      </c>
    </row>
    <row r="5" spans="1:7" x14ac:dyDescent="0.25">
      <c r="A5" t="s">
        <v>155</v>
      </c>
      <c r="B5">
        <v>0</v>
      </c>
      <c r="C5">
        <v>5</v>
      </c>
      <c r="D5">
        <v>0</v>
      </c>
      <c r="E5">
        <v>0</v>
      </c>
      <c r="F5">
        <v>0</v>
      </c>
      <c r="G5">
        <v>10</v>
      </c>
    </row>
    <row r="6" spans="1:7" x14ac:dyDescent="0.25">
      <c r="A6" t="s">
        <v>156</v>
      </c>
      <c r="B6">
        <v>0</v>
      </c>
      <c r="C6">
        <v>5</v>
      </c>
      <c r="D6">
        <v>0</v>
      </c>
      <c r="E6">
        <v>0</v>
      </c>
      <c r="F6">
        <v>0</v>
      </c>
      <c r="G6">
        <v>5</v>
      </c>
    </row>
    <row r="7" spans="1:7" x14ac:dyDescent="0.25">
      <c r="A7" t="s">
        <v>157</v>
      </c>
      <c r="B7">
        <v>0</v>
      </c>
      <c r="C7">
        <v>0</v>
      </c>
      <c r="D7">
        <v>0</v>
      </c>
      <c r="E7">
        <v>5</v>
      </c>
      <c r="F7">
        <v>0</v>
      </c>
      <c r="G7">
        <v>10</v>
      </c>
    </row>
    <row r="8" spans="1:7" x14ac:dyDescent="0.25">
      <c r="A8" t="s">
        <v>158</v>
      </c>
      <c r="B8">
        <v>0</v>
      </c>
      <c r="C8">
        <v>0</v>
      </c>
      <c r="D8">
        <v>5</v>
      </c>
      <c r="E8">
        <v>5</v>
      </c>
      <c r="F8">
        <v>0</v>
      </c>
      <c r="G8">
        <v>15</v>
      </c>
    </row>
    <row r="9" spans="1:7" x14ac:dyDescent="0.25">
      <c r="A9" t="s">
        <v>754</v>
      </c>
      <c r="B9">
        <v>0</v>
      </c>
      <c r="C9">
        <v>0</v>
      </c>
      <c r="D9">
        <v>0</v>
      </c>
      <c r="E9">
        <v>0</v>
      </c>
      <c r="F9">
        <v>0</v>
      </c>
      <c r="G9">
        <v>0</v>
      </c>
    </row>
    <row r="10" spans="1:7" x14ac:dyDescent="0.25">
      <c r="A10" t="s">
        <v>160</v>
      </c>
      <c r="B10">
        <v>5</v>
      </c>
      <c r="C10">
        <v>5</v>
      </c>
      <c r="D10">
        <v>5</v>
      </c>
      <c r="E10">
        <v>5</v>
      </c>
      <c r="F10">
        <v>5</v>
      </c>
      <c r="G10">
        <v>20</v>
      </c>
    </row>
    <row r="11" spans="1:7" x14ac:dyDescent="0.25">
      <c r="A11" t="s">
        <v>161</v>
      </c>
      <c r="B11">
        <v>5</v>
      </c>
      <c r="C11">
        <v>10</v>
      </c>
      <c r="D11">
        <v>5</v>
      </c>
      <c r="E11">
        <v>5</v>
      </c>
      <c r="F11">
        <v>5</v>
      </c>
      <c r="G11">
        <v>30</v>
      </c>
    </row>
    <row r="12" spans="1:7" x14ac:dyDescent="0.25">
      <c r="A12" t="s">
        <v>162</v>
      </c>
      <c r="B12">
        <v>0</v>
      </c>
      <c r="C12">
        <v>0</v>
      </c>
      <c r="D12">
        <v>0</v>
      </c>
      <c r="E12">
        <v>0</v>
      </c>
      <c r="F12">
        <v>0</v>
      </c>
      <c r="G12">
        <v>5</v>
      </c>
    </row>
    <row r="13" spans="1:7" x14ac:dyDescent="0.25">
      <c r="A13" t="s">
        <v>755</v>
      </c>
      <c r="B13">
        <v>5</v>
      </c>
      <c r="C13">
        <v>0</v>
      </c>
      <c r="D13">
        <v>0</v>
      </c>
      <c r="E13">
        <v>0</v>
      </c>
      <c r="F13">
        <v>0</v>
      </c>
      <c r="G13">
        <v>10</v>
      </c>
    </row>
    <row r="14" spans="1:7" x14ac:dyDescent="0.25">
      <c r="A14" t="s">
        <v>164</v>
      </c>
      <c r="B14">
        <v>0</v>
      </c>
      <c r="C14">
        <v>0</v>
      </c>
      <c r="D14">
        <v>0</v>
      </c>
      <c r="E14">
        <v>0</v>
      </c>
      <c r="F14">
        <v>0</v>
      </c>
      <c r="G14">
        <v>5</v>
      </c>
    </row>
    <row r="15" spans="1:7" x14ac:dyDescent="0.25">
      <c r="A15" t="s">
        <v>165</v>
      </c>
      <c r="B15">
        <v>10</v>
      </c>
      <c r="C15">
        <v>5</v>
      </c>
      <c r="D15">
        <v>0</v>
      </c>
      <c r="E15">
        <v>0</v>
      </c>
      <c r="F15">
        <v>5</v>
      </c>
      <c r="G15">
        <v>25</v>
      </c>
    </row>
    <row r="16" spans="1:7" x14ac:dyDescent="0.25">
      <c r="A16" t="s">
        <v>166</v>
      </c>
      <c r="B16">
        <v>5</v>
      </c>
      <c r="C16">
        <v>0</v>
      </c>
      <c r="D16">
        <v>5</v>
      </c>
      <c r="E16">
        <v>0</v>
      </c>
      <c r="F16">
        <v>5</v>
      </c>
      <c r="G16">
        <v>15</v>
      </c>
    </row>
    <row r="17" spans="1:7" x14ac:dyDescent="0.25">
      <c r="A17" t="s">
        <v>167</v>
      </c>
      <c r="B17">
        <v>10</v>
      </c>
      <c r="C17">
        <v>5</v>
      </c>
      <c r="D17">
        <v>5</v>
      </c>
      <c r="E17">
        <v>5</v>
      </c>
      <c r="F17">
        <v>5</v>
      </c>
      <c r="G17">
        <v>25</v>
      </c>
    </row>
    <row r="18" spans="1:7" x14ac:dyDescent="0.25">
      <c r="A18" t="s">
        <v>168</v>
      </c>
      <c r="B18">
        <v>5</v>
      </c>
      <c r="C18">
        <v>5</v>
      </c>
      <c r="D18">
        <v>5</v>
      </c>
      <c r="E18">
        <v>0</v>
      </c>
      <c r="F18">
        <v>10</v>
      </c>
      <c r="G18">
        <v>25</v>
      </c>
    </row>
    <row r="19" spans="1:7" x14ac:dyDescent="0.25">
      <c r="A19" t="s">
        <v>169</v>
      </c>
      <c r="B19">
        <v>5</v>
      </c>
      <c r="C19">
        <v>0</v>
      </c>
      <c r="D19">
        <v>0</v>
      </c>
      <c r="E19">
        <v>0</v>
      </c>
      <c r="F19">
        <v>5</v>
      </c>
      <c r="G19">
        <v>10</v>
      </c>
    </row>
    <row r="20" spans="1:7" x14ac:dyDescent="0.25">
      <c r="A20" t="s">
        <v>170</v>
      </c>
      <c r="B20">
        <v>5</v>
      </c>
      <c r="C20">
        <v>0</v>
      </c>
      <c r="D20">
        <v>0</v>
      </c>
      <c r="E20">
        <v>0</v>
      </c>
      <c r="F20">
        <v>5</v>
      </c>
      <c r="G20">
        <v>10</v>
      </c>
    </row>
    <row r="21" spans="1:7" x14ac:dyDescent="0.25">
      <c r="A21" s="1" t="s">
        <v>54</v>
      </c>
      <c r="B21" s="1">
        <v>55</v>
      </c>
      <c r="C21" s="1">
        <v>55</v>
      </c>
      <c r="D21" s="1">
        <v>35</v>
      </c>
      <c r="E21" s="1">
        <v>40</v>
      </c>
      <c r="F21" s="1">
        <v>55</v>
      </c>
      <c r="G21" s="1">
        <v>245</v>
      </c>
    </row>
    <row r="22" spans="1:7" x14ac:dyDescent="0.25">
      <c r="A22" t="s">
        <v>651</v>
      </c>
    </row>
    <row r="23" spans="1:7" x14ac:dyDescent="0.25">
      <c r="A23" t="s">
        <v>240</v>
      </c>
    </row>
    <row r="24" spans="1:7" x14ac:dyDescent="0.25">
      <c r="A24" t="s">
        <v>551</v>
      </c>
    </row>
    <row r="25" spans="1:7" x14ac:dyDescent="0.25">
      <c r="A25" t="s">
        <v>552</v>
      </c>
    </row>
    <row r="26" spans="1:7" x14ac:dyDescent="0.25">
      <c r="A26" t="s">
        <v>761</v>
      </c>
    </row>
    <row r="27" spans="1:7" x14ac:dyDescent="0.25">
      <c r="A27" t="s">
        <v>766</v>
      </c>
    </row>
    <row r="28" spans="1:7" x14ac:dyDescent="0.25">
      <c r="A28" t="s">
        <v>767</v>
      </c>
    </row>
    <row r="29" spans="1:7" x14ac:dyDescent="0.25">
      <c r="A29" t="s">
        <v>768</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18BE-939C-4820-8DE3-257AE7B1D25E}">
  <dimension ref="A1:B28"/>
  <sheetViews>
    <sheetView topLeftCell="A19" workbookViewId="0">
      <selection activeCell="G33" sqref="G33"/>
    </sheetView>
  </sheetViews>
  <sheetFormatPr defaultRowHeight="15" x14ac:dyDescent="0.25"/>
  <cols>
    <col min="1" max="1" width="26.85546875" customWidth="1"/>
  </cols>
  <sheetData>
    <row r="1" spans="1:2" x14ac:dyDescent="0.25">
      <c r="A1" s="1" t="s">
        <v>772</v>
      </c>
    </row>
    <row r="2" spans="1:2" x14ac:dyDescent="0.25">
      <c r="A2" s="1" t="s">
        <v>544</v>
      </c>
      <c r="B2" s="1" t="s">
        <v>710</v>
      </c>
    </row>
    <row r="3" spans="1:2" x14ac:dyDescent="0.25">
      <c r="A3" t="s">
        <v>734</v>
      </c>
      <c r="B3">
        <v>10</v>
      </c>
    </row>
    <row r="4" spans="1:2" x14ac:dyDescent="0.25">
      <c r="A4" t="s">
        <v>735</v>
      </c>
      <c r="B4">
        <v>0</v>
      </c>
    </row>
    <row r="5" spans="1:2" x14ac:dyDescent="0.25">
      <c r="A5" t="s">
        <v>736</v>
      </c>
      <c r="B5">
        <v>5</v>
      </c>
    </row>
    <row r="6" spans="1:2" x14ac:dyDescent="0.25">
      <c r="A6" t="s">
        <v>737</v>
      </c>
      <c r="B6">
        <v>5</v>
      </c>
    </row>
    <row r="7" spans="1:2" x14ac:dyDescent="0.25">
      <c r="A7" t="s">
        <v>738</v>
      </c>
      <c r="B7">
        <v>10</v>
      </c>
    </row>
    <row r="8" spans="1:2" x14ac:dyDescent="0.25">
      <c r="A8" t="s">
        <v>739</v>
      </c>
      <c r="B8">
        <v>20</v>
      </c>
    </row>
    <row r="9" spans="1:2" x14ac:dyDescent="0.25">
      <c r="A9" t="s">
        <v>740</v>
      </c>
      <c r="B9">
        <v>25</v>
      </c>
    </row>
    <row r="10" spans="1:2" x14ac:dyDescent="0.25">
      <c r="A10" t="s">
        <v>160</v>
      </c>
      <c r="B10">
        <v>5</v>
      </c>
    </row>
    <row r="11" spans="1:2" x14ac:dyDescent="0.25">
      <c r="A11" t="s">
        <v>741</v>
      </c>
      <c r="B11">
        <v>10</v>
      </c>
    </row>
    <row r="12" spans="1:2" x14ac:dyDescent="0.25">
      <c r="A12" t="s">
        <v>742</v>
      </c>
      <c r="B12">
        <v>45</v>
      </c>
    </row>
    <row r="13" spans="1:2" x14ac:dyDescent="0.25">
      <c r="A13" t="s">
        <v>743</v>
      </c>
      <c r="B13">
        <v>45</v>
      </c>
    </row>
    <row r="14" spans="1:2" x14ac:dyDescent="0.25">
      <c r="A14" t="s">
        <v>744</v>
      </c>
      <c r="B14">
        <v>20</v>
      </c>
    </row>
    <row r="15" spans="1:2" x14ac:dyDescent="0.25">
      <c r="A15" t="s">
        <v>745</v>
      </c>
      <c r="B15">
        <v>5</v>
      </c>
    </row>
    <row r="16" spans="1:2" x14ac:dyDescent="0.25">
      <c r="A16" t="s">
        <v>746</v>
      </c>
      <c r="B16">
        <v>20</v>
      </c>
    </row>
    <row r="17" spans="1:2" x14ac:dyDescent="0.25">
      <c r="A17" t="s">
        <v>747</v>
      </c>
      <c r="B17">
        <v>25</v>
      </c>
    </row>
    <row r="18" spans="1:2" x14ac:dyDescent="0.25">
      <c r="A18" t="s">
        <v>168</v>
      </c>
      <c r="B18">
        <v>10</v>
      </c>
    </row>
    <row r="19" spans="1:2" x14ac:dyDescent="0.25">
      <c r="A19" t="s">
        <v>748</v>
      </c>
      <c r="B19">
        <v>15</v>
      </c>
    </row>
    <row r="20" spans="1:2" x14ac:dyDescent="0.25">
      <c r="A20" t="s">
        <v>749</v>
      </c>
      <c r="B20">
        <v>35</v>
      </c>
    </row>
    <row r="21" spans="1:2" x14ac:dyDescent="0.25">
      <c r="A21" s="1" t="s">
        <v>54</v>
      </c>
      <c r="B21">
        <v>305</v>
      </c>
    </row>
    <row r="22" spans="1:2" x14ac:dyDescent="0.25">
      <c r="A22" t="s">
        <v>651</v>
      </c>
    </row>
    <row r="23" spans="1:2" x14ac:dyDescent="0.25">
      <c r="A23" t="s">
        <v>240</v>
      </c>
    </row>
    <row r="24" spans="1:2" x14ac:dyDescent="0.25">
      <c r="A24" t="s">
        <v>551</v>
      </c>
    </row>
    <row r="25" spans="1:2" x14ac:dyDescent="0.25">
      <c r="A25" t="s">
        <v>552</v>
      </c>
    </row>
    <row r="26" spans="1:2" x14ac:dyDescent="0.25">
      <c r="A26" t="s">
        <v>761</v>
      </c>
    </row>
    <row r="27" spans="1:2" x14ac:dyDescent="0.25">
      <c r="A27" t="s">
        <v>773</v>
      </c>
    </row>
    <row r="28" spans="1:2" x14ac:dyDescent="0.25">
      <c r="A28" t="s">
        <v>774</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32FCB-B814-48E8-842F-D5251D89298F}">
  <dimension ref="A1:K17"/>
  <sheetViews>
    <sheetView topLeftCell="C1" workbookViewId="0">
      <selection activeCell="G10" sqref="G10"/>
    </sheetView>
  </sheetViews>
  <sheetFormatPr defaultRowHeight="15" x14ac:dyDescent="0.25"/>
  <cols>
    <col min="1" max="1" width="32.42578125" customWidth="1"/>
    <col min="2" max="10" width="17.42578125" customWidth="1"/>
  </cols>
  <sheetData>
    <row r="1" spans="1:11" ht="15.75" x14ac:dyDescent="0.25">
      <c r="A1" s="384" t="s">
        <v>788</v>
      </c>
      <c r="B1" s="383"/>
      <c r="C1" s="383"/>
      <c r="D1" s="383"/>
      <c r="E1" s="383"/>
      <c r="F1" s="383"/>
      <c r="G1" s="383"/>
      <c r="H1" s="383"/>
      <c r="I1" s="383"/>
      <c r="J1" s="383"/>
      <c r="K1" s="383"/>
    </row>
    <row r="2" spans="1:11" ht="47.25" x14ac:dyDescent="0.25">
      <c r="A2" s="384" t="s">
        <v>775</v>
      </c>
      <c r="B2" s="385" t="s">
        <v>776</v>
      </c>
      <c r="C2" s="385" t="s">
        <v>777</v>
      </c>
      <c r="D2" s="385" t="s">
        <v>778</v>
      </c>
      <c r="E2" s="385" t="s">
        <v>779</v>
      </c>
      <c r="F2" s="385" t="s">
        <v>780</v>
      </c>
      <c r="G2" s="385" t="s">
        <v>781</v>
      </c>
      <c r="H2" s="385" t="s">
        <v>782</v>
      </c>
      <c r="I2" s="385" t="s">
        <v>783</v>
      </c>
      <c r="J2" s="385" t="s">
        <v>784</v>
      </c>
      <c r="K2" s="383"/>
    </row>
    <row r="3" spans="1:11" ht="15.75" x14ac:dyDescent="0.25">
      <c r="A3" s="383" t="s">
        <v>641</v>
      </c>
      <c r="B3" s="383">
        <v>70</v>
      </c>
      <c r="C3" s="383">
        <v>70</v>
      </c>
      <c r="D3" s="383">
        <v>60</v>
      </c>
      <c r="E3" s="383">
        <v>95</v>
      </c>
      <c r="F3" s="383">
        <v>95</v>
      </c>
      <c r="G3" s="383">
        <v>85</v>
      </c>
      <c r="H3" s="383">
        <v>120</v>
      </c>
      <c r="I3" s="383">
        <v>120</v>
      </c>
      <c r="J3" s="383">
        <v>110</v>
      </c>
      <c r="K3" s="383"/>
    </row>
    <row r="4" spans="1:11" ht="15.75" x14ac:dyDescent="0.25">
      <c r="A4" s="383" t="s">
        <v>785</v>
      </c>
      <c r="B4" s="383">
        <v>25</v>
      </c>
      <c r="C4" s="383">
        <v>25</v>
      </c>
      <c r="D4" s="383">
        <v>25</v>
      </c>
      <c r="E4" s="383">
        <v>25</v>
      </c>
      <c r="F4" s="383">
        <v>25</v>
      </c>
      <c r="G4" s="383">
        <v>25</v>
      </c>
      <c r="H4" s="383">
        <v>50</v>
      </c>
      <c r="I4" s="383">
        <v>50</v>
      </c>
      <c r="J4" s="383">
        <v>50</v>
      </c>
      <c r="K4" s="383"/>
    </row>
    <row r="5" spans="1:11" ht="15.75" x14ac:dyDescent="0.25">
      <c r="A5" s="383" t="s">
        <v>645</v>
      </c>
      <c r="B5" s="383">
        <v>25</v>
      </c>
      <c r="C5" s="383">
        <v>25</v>
      </c>
      <c r="D5" s="383">
        <v>25</v>
      </c>
      <c r="E5" s="383">
        <v>20</v>
      </c>
      <c r="F5" s="383">
        <v>20</v>
      </c>
      <c r="G5" s="383">
        <v>15</v>
      </c>
      <c r="H5" s="383">
        <v>25</v>
      </c>
      <c r="I5" s="383">
        <v>25</v>
      </c>
      <c r="J5" s="383">
        <v>20</v>
      </c>
      <c r="K5" s="383"/>
    </row>
    <row r="6" spans="1:11" ht="15.75" x14ac:dyDescent="0.25">
      <c r="A6" s="383" t="s">
        <v>647</v>
      </c>
      <c r="B6" s="383">
        <v>55</v>
      </c>
      <c r="C6" s="383">
        <v>55</v>
      </c>
      <c r="D6" s="383">
        <v>55</v>
      </c>
      <c r="E6" s="383">
        <v>70</v>
      </c>
      <c r="F6" s="383">
        <v>65</v>
      </c>
      <c r="G6" s="383">
        <v>55</v>
      </c>
      <c r="H6" s="383">
        <v>70</v>
      </c>
      <c r="I6" s="383">
        <v>70</v>
      </c>
      <c r="J6" s="383">
        <v>65</v>
      </c>
      <c r="K6" s="383"/>
    </row>
    <row r="7" spans="1:11" ht="15.75" x14ac:dyDescent="0.25">
      <c r="A7" s="383" t="s">
        <v>649</v>
      </c>
      <c r="B7" s="383">
        <v>60</v>
      </c>
      <c r="C7" s="383">
        <v>60</v>
      </c>
      <c r="D7" s="383">
        <v>50</v>
      </c>
      <c r="E7" s="383">
        <v>90</v>
      </c>
      <c r="F7" s="383">
        <v>90</v>
      </c>
      <c r="G7" s="383">
        <v>85</v>
      </c>
      <c r="H7" s="383">
        <v>105</v>
      </c>
      <c r="I7" s="383">
        <v>100</v>
      </c>
      <c r="J7" s="383">
        <v>90</v>
      </c>
      <c r="K7" s="383"/>
    </row>
    <row r="8" spans="1:11" ht="15.75" x14ac:dyDescent="0.25">
      <c r="A8" s="383" t="s">
        <v>786</v>
      </c>
      <c r="B8" s="383">
        <v>45</v>
      </c>
      <c r="C8" s="383">
        <v>45</v>
      </c>
      <c r="D8" s="383">
        <v>40</v>
      </c>
      <c r="E8" s="383">
        <v>120</v>
      </c>
      <c r="F8" s="383">
        <v>120</v>
      </c>
      <c r="G8" s="383">
        <v>115</v>
      </c>
      <c r="H8" s="383">
        <v>165</v>
      </c>
      <c r="I8" s="383">
        <v>165</v>
      </c>
      <c r="J8" s="383">
        <v>155</v>
      </c>
      <c r="K8" s="383"/>
    </row>
    <row r="9" spans="1:11" ht="15.75" x14ac:dyDescent="0.25">
      <c r="A9" s="383" t="s">
        <v>231</v>
      </c>
      <c r="B9" s="383">
        <v>10</v>
      </c>
      <c r="C9" s="383">
        <v>10</v>
      </c>
      <c r="D9" s="383">
        <v>10</v>
      </c>
      <c r="E9" s="383">
        <v>10</v>
      </c>
      <c r="F9" s="383">
        <v>10</v>
      </c>
      <c r="G9" s="383">
        <v>10</v>
      </c>
      <c r="H9" s="383">
        <v>10</v>
      </c>
      <c r="I9" s="383">
        <v>10</v>
      </c>
      <c r="J9" s="383">
        <v>10</v>
      </c>
      <c r="K9" s="383"/>
    </row>
    <row r="10" spans="1:11" ht="15.75" x14ac:dyDescent="0.25">
      <c r="A10" s="384" t="s">
        <v>54</v>
      </c>
      <c r="B10" s="384">
        <v>295</v>
      </c>
      <c r="C10" s="384">
        <v>290</v>
      </c>
      <c r="D10" s="384">
        <v>265</v>
      </c>
      <c r="E10" s="384">
        <v>430</v>
      </c>
      <c r="F10" s="384">
        <v>420</v>
      </c>
      <c r="G10" s="384">
        <v>390</v>
      </c>
      <c r="H10" s="384">
        <v>550</v>
      </c>
      <c r="I10" s="384">
        <v>540</v>
      </c>
      <c r="J10" s="384">
        <v>500</v>
      </c>
      <c r="K10" s="383"/>
    </row>
    <row r="11" spans="1:11" ht="15.75" x14ac:dyDescent="0.25">
      <c r="A11" s="382" t="s">
        <v>377</v>
      </c>
      <c r="B11" s="383"/>
      <c r="C11" s="383"/>
      <c r="D11" s="383"/>
      <c r="E11" s="383"/>
      <c r="F11" s="383"/>
      <c r="G11" s="383"/>
      <c r="H11" s="383"/>
      <c r="I11" s="383"/>
      <c r="J11" s="383"/>
      <c r="K11" s="383"/>
    </row>
    <row r="12" spans="1:11" ht="15.75" x14ac:dyDescent="0.25">
      <c r="A12" s="382" t="s">
        <v>515</v>
      </c>
      <c r="B12" s="383"/>
      <c r="C12" s="383"/>
      <c r="D12" s="383"/>
      <c r="E12" s="383"/>
      <c r="F12" s="383"/>
      <c r="G12" s="383"/>
      <c r="H12" s="383"/>
      <c r="I12" s="383"/>
      <c r="J12" s="383"/>
      <c r="K12" s="383"/>
    </row>
    <row r="13" spans="1:11" ht="15.75" x14ac:dyDescent="0.25">
      <c r="A13" s="382" t="s">
        <v>551</v>
      </c>
      <c r="B13" s="383"/>
      <c r="C13" s="383"/>
      <c r="D13" s="383"/>
      <c r="E13" s="383"/>
      <c r="F13" s="383"/>
      <c r="G13" s="383"/>
      <c r="H13" s="383"/>
      <c r="I13" s="383"/>
      <c r="J13" s="383"/>
      <c r="K13" s="383"/>
    </row>
    <row r="14" spans="1:11" ht="15.75" x14ac:dyDescent="0.25">
      <c r="A14" s="382" t="s">
        <v>552</v>
      </c>
      <c r="B14" s="383"/>
      <c r="C14" s="383"/>
      <c r="D14" s="383"/>
      <c r="E14" s="383"/>
      <c r="F14" s="383"/>
      <c r="G14" s="383"/>
      <c r="H14" s="383"/>
      <c r="I14" s="383"/>
      <c r="J14" s="383"/>
      <c r="K14" s="383"/>
    </row>
    <row r="15" spans="1:11" ht="15.75" x14ac:dyDescent="0.25">
      <c r="A15" s="382" t="s">
        <v>669</v>
      </c>
      <c r="B15" s="383"/>
      <c r="C15" s="383"/>
      <c r="D15" s="383"/>
      <c r="E15" s="383"/>
      <c r="F15" s="383"/>
      <c r="G15" s="383"/>
      <c r="H15" s="383"/>
      <c r="I15" s="383"/>
      <c r="J15" s="383"/>
      <c r="K15" s="383"/>
    </row>
    <row r="16" spans="1:11" ht="15.75" x14ac:dyDescent="0.25">
      <c r="A16" s="382" t="s">
        <v>787</v>
      </c>
      <c r="B16" s="383"/>
      <c r="C16" s="383"/>
      <c r="D16" s="383"/>
      <c r="E16" s="383"/>
      <c r="F16" s="383"/>
      <c r="G16" s="383"/>
      <c r="H16" s="383"/>
      <c r="I16" s="383"/>
      <c r="J16" s="383"/>
      <c r="K16" s="383"/>
    </row>
    <row r="17" spans="1:11" ht="15.75" x14ac:dyDescent="0.25">
      <c r="A17" s="383"/>
      <c r="B17" s="383"/>
      <c r="C17" s="383"/>
      <c r="D17" s="383"/>
      <c r="E17" s="383"/>
      <c r="F17" s="383"/>
      <c r="G17" s="383"/>
      <c r="H17" s="383"/>
      <c r="I17" s="383"/>
      <c r="J17" s="383"/>
      <c r="K17" s="383"/>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E23E-CCC6-404A-B24A-D8006C064D25}">
  <dimension ref="A1:F14"/>
  <sheetViews>
    <sheetView workbookViewId="0">
      <selection sqref="A1:XFD1048576"/>
    </sheetView>
  </sheetViews>
  <sheetFormatPr defaultRowHeight="15" x14ac:dyDescent="0.25"/>
  <cols>
    <col min="1" max="1" width="15.42578125" customWidth="1"/>
    <col min="2" max="2" width="21.42578125" bestFit="1" customWidth="1"/>
    <col min="3" max="3" width="21.140625" bestFit="1" customWidth="1"/>
    <col min="4" max="4" width="14.140625" bestFit="1" customWidth="1"/>
    <col min="5" max="5" width="19.5703125" bestFit="1" customWidth="1"/>
    <col min="6" max="6" width="12.85546875" bestFit="1" customWidth="1"/>
  </cols>
  <sheetData>
    <row r="1" spans="1:6" ht="15.75" x14ac:dyDescent="0.25">
      <c r="A1" s="37" t="s">
        <v>798</v>
      </c>
    </row>
    <row r="2" spans="1:6" ht="15.75" x14ac:dyDescent="0.25">
      <c r="A2" s="37" t="s">
        <v>789</v>
      </c>
      <c r="B2" s="37" t="s">
        <v>790</v>
      </c>
      <c r="C2" s="37" t="s">
        <v>791</v>
      </c>
      <c r="D2" s="37" t="s">
        <v>792</v>
      </c>
      <c r="E2" s="37" t="s">
        <v>793</v>
      </c>
      <c r="F2" s="37" t="s">
        <v>525</v>
      </c>
    </row>
    <row r="3" spans="1:6" ht="15.75" x14ac:dyDescent="0.25">
      <c r="A3" s="36" t="s">
        <v>710</v>
      </c>
      <c r="B3" s="36">
        <v>100</v>
      </c>
      <c r="C3" s="36">
        <v>100</v>
      </c>
      <c r="D3" s="36">
        <v>98</v>
      </c>
      <c r="E3" s="36">
        <v>90</v>
      </c>
      <c r="F3" s="36">
        <v>91</v>
      </c>
    </row>
    <row r="4" spans="1:6" ht="15.75" x14ac:dyDescent="0.25">
      <c r="A4" s="36" t="s">
        <v>686</v>
      </c>
      <c r="B4" s="36">
        <v>60</v>
      </c>
      <c r="C4" s="36">
        <v>55</v>
      </c>
      <c r="D4" s="36">
        <v>93</v>
      </c>
      <c r="E4" s="36">
        <v>50</v>
      </c>
      <c r="F4" s="36">
        <v>81</v>
      </c>
    </row>
    <row r="5" spans="1:6" ht="15.75" x14ac:dyDescent="0.25">
      <c r="A5" s="36" t="s">
        <v>496</v>
      </c>
      <c r="B5" s="36">
        <v>15</v>
      </c>
      <c r="C5" s="36">
        <v>10</v>
      </c>
      <c r="D5" s="36" t="s">
        <v>339</v>
      </c>
      <c r="E5" s="36">
        <v>10</v>
      </c>
      <c r="F5" s="36" t="s">
        <v>339</v>
      </c>
    </row>
    <row r="6" spans="1:6" ht="20.100000000000001" customHeight="1" x14ac:dyDescent="0.25">
      <c r="A6" t="s">
        <v>377</v>
      </c>
    </row>
    <row r="7" spans="1:6" x14ac:dyDescent="0.25">
      <c r="A7" t="s">
        <v>515</v>
      </c>
    </row>
    <row r="8" spans="1:6" x14ac:dyDescent="0.25">
      <c r="A8" t="s">
        <v>794</v>
      </c>
    </row>
    <row r="9" spans="1:6" x14ac:dyDescent="0.25">
      <c r="A9" t="s">
        <v>552</v>
      </c>
    </row>
    <row r="10" spans="1:6" x14ac:dyDescent="0.25">
      <c r="A10" t="s">
        <v>669</v>
      </c>
    </row>
    <row r="11" spans="1:6" x14ac:dyDescent="0.25">
      <c r="A11" t="s">
        <v>795</v>
      </c>
    </row>
    <row r="12" spans="1:6" x14ac:dyDescent="0.25">
      <c r="A12" t="s">
        <v>802</v>
      </c>
    </row>
    <row r="13" spans="1:6" x14ac:dyDescent="0.25">
      <c r="A13" t="s">
        <v>803</v>
      </c>
    </row>
    <row r="14" spans="1:6" x14ac:dyDescent="0.25">
      <c r="A14" t="s">
        <v>801</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EE85-6234-4498-B543-67F9011315F5}">
  <dimension ref="A1:C21"/>
  <sheetViews>
    <sheetView workbookViewId="0">
      <selection activeCell="H24" sqref="H24"/>
    </sheetView>
  </sheetViews>
  <sheetFormatPr defaultRowHeight="15" x14ac:dyDescent="0.25"/>
  <cols>
    <col min="1" max="1" width="33.140625" customWidth="1"/>
  </cols>
  <sheetData>
    <row r="1" spans="1:3" ht="15.75" x14ac:dyDescent="0.25">
      <c r="A1" s="37" t="s">
        <v>799</v>
      </c>
    </row>
    <row r="2" spans="1:3" x14ac:dyDescent="0.25">
      <c r="A2" s="1" t="s">
        <v>186</v>
      </c>
      <c r="B2" s="4" t="s">
        <v>686</v>
      </c>
      <c r="C2" s="4" t="s">
        <v>710</v>
      </c>
    </row>
    <row r="3" spans="1:3" x14ac:dyDescent="0.25">
      <c r="A3" t="s">
        <v>201</v>
      </c>
      <c r="B3">
        <v>5</v>
      </c>
      <c r="C3">
        <v>10</v>
      </c>
    </row>
    <row r="4" spans="1:3" x14ac:dyDescent="0.25">
      <c r="A4" t="s">
        <v>202</v>
      </c>
      <c r="B4">
        <v>5</v>
      </c>
      <c r="C4">
        <v>5</v>
      </c>
    </row>
    <row r="5" spans="1:3" x14ac:dyDescent="0.25">
      <c r="A5" t="s">
        <v>203</v>
      </c>
      <c r="B5">
        <v>5</v>
      </c>
      <c r="C5">
        <v>5</v>
      </c>
    </row>
    <row r="6" spans="1:3" x14ac:dyDescent="0.25">
      <c r="A6" t="s">
        <v>204</v>
      </c>
      <c r="B6">
        <v>0</v>
      </c>
      <c r="C6">
        <v>5</v>
      </c>
    </row>
    <row r="7" spans="1:3" x14ac:dyDescent="0.25">
      <c r="A7" t="s">
        <v>205</v>
      </c>
      <c r="B7">
        <v>5</v>
      </c>
      <c r="C7">
        <v>5</v>
      </c>
    </row>
    <row r="8" spans="1:3" x14ac:dyDescent="0.25">
      <c r="A8" t="s">
        <v>206</v>
      </c>
      <c r="B8">
        <v>0</v>
      </c>
      <c r="C8">
        <v>5</v>
      </c>
    </row>
    <row r="9" spans="1:3" x14ac:dyDescent="0.25">
      <c r="A9" t="s">
        <v>207</v>
      </c>
      <c r="B9">
        <v>0</v>
      </c>
      <c r="C9">
        <v>10</v>
      </c>
    </row>
    <row r="10" spans="1:3" x14ac:dyDescent="0.25">
      <c r="A10" t="s">
        <v>208</v>
      </c>
      <c r="B10">
        <v>0</v>
      </c>
      <c r="C10">
        <v>0</v>
      </c>
    </row>
    <row r="11" spans="1:3" x14ac:dyDescent="0.25">
      <c r="A11" t="s">
        <v>209</v>
      </c>
      <c r="B11">
        <v>5</v>
      </c>
      <c r="C11">
        <v>10</v>
      </c>
    </row>
    <row r="12" spans="1:3" x14ac:dyDescent="0.25">
      <c r="A12" t="s">
        <v>162</v>
      </c>
      <c r="B12">
        <v>10</v>
      </c>
      <c r="C12">
        <v>20</v>
      </c>
    </row>
    <row r="13" spans="1:3" x14ac:dyDescent="0.25">
      <c r="A13" t="s">
        <v>210</v>
      </c>
      <c r="B13">
        <v>10</v>
      </c>
      <c r="C13">
        <v>10</v>
      </c>
    </row>
    <row r="14" spans="1:3" x14ac:dyDescent="0.25">
      <c r="A14" s="1" t="s">
        <v>54</v>
      </c>
      <c r="B14" s="1">
        <v>45</v>
      </c>
      <c r="C14" s="1">
        <v>90</v>
      </c>
    </row>
    <row r="15" spans="1:3" x14ac:dyDescent="0.25">
      <c r="A15" t="s">
        <v>377</v>
      </c>
    </row>
    <row r="16" spans="1:3" x14ac:dyDescent="0.25">
      <c r="A16" t="s">
        <v>515</v>
      </c>
    </row>
    <row r="17" spans="1:1" x14ac:dyDescent="0.25">
      <c r="A17" t="s">
        <v>551</v>
      </c>
    </row>
    <row r="18" spans="1:1" x14ac:dyDescent="0.25">
      <c r="A18" t="s">
        <v>552</v>
      </c>
    </row>
    <row r="19" spans="1:1" x14ac:dyDescent="0.25">
      <c r="A19" t="s">
        <v>669</v>
      </c>
    </row>
    <row r="20" spans="1:1" x14ac:dyDescent="0.25">
      <c r="A20" t="s">
        <v>796</v>
      </c>
    </row>
    <row r="21" spans="1:1" x14ac:dyDescent="0.25">
      <c r="A21" t="s">
        <v>797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election activeCell="A18" sqref="A18"/>
    </sheetView>
  </sheetViews>
  <sheetFormatPr defaultRowHeight="15" x14ac:dyDescent="0.25"/>
  <cols>
    <col min="1" max="1" width="21.42578125" customWidth="1"/>
    <col min="2" max="2" width="13.5703125" customWidth="1"/>
    <col min="3" max="3" width="11.5703125" customWidth="1"/>
    <col min="4" max="4" width="15.5703125" customWidth="1"/>
    <col min="5" max="5" width="14.42578125" customWidth="1"/>
    <col min="6" max="6" width="17.42578125" customWidth="1"/>
    <col min="7" max="7" width="14.42578125" customWidth="1"/>
    <col min="8" max="8" width="11.5703125" customWidth="1"/>
    <col min="9" max="9" width="14.42578125" customWidth="1"/>
  </cols>
  <sheetData>
    <row r="1" spans="1:10" ht="36" customHeight="1" x14ac:dyDescent="0.3">
      <c r="A1" s="26" t="s">
        <v>7</v>
      </c>
    </row>
    <row r="2" spans="1:10" x14ac:dyDescent="0.25">
      <c r="A2" s="23" t="s">
        <v>134</v>
      </c>
      <c r="B2" s="20" t="s">
        <v>135</v>
      </c>
      <c r="C2" s="20" t="s">
        <v>136</v>
      </c>
      <c r="D2" s="20" t="s">
        <v>54</v>
      </c>
    </row>
    <row r="3" spans="1:10" x14ac:dyDescent="0.25">
      <c r="A3" s="22" t="s">
        <v>137</v>
      </c>
      <c r="B3" s="40">
        <v>302</v>
      </c>
      <c r="C3" s="40">
        <v>664</v>
      </c>
      <c r="D3" s="40">
        <v>966</v>
      </c>
    </row>
    <row r="4" spans="1:10" x14ac:dyDescent="0.25">
      <c r="A4" t="s">
        <v>138</v>
      </c>
      <c r="B4" s="27">
        <v>5</v>
      </c>
      <c r="C4" s="27">
        <v>19</v>
      </c>
      <c r="D4" s="27">
        <v>24</v>
      </c>
    </row>
    <row r="5" spans="1:10" x14ac:dyDescent="0.25">
      <c r="A5" s="24" t="s">
        <v>54</v>
      </c>
      <c r="B5" s="38">
        <f>SUM(B3:B4)</f>
        <v>307</v>
      </c>
      <c r="C5" s="38">
        <f t="shared" ref="C5:D5" si="0">SUM(C3:C4)</f>
        <v>683</v>
      </c>
      <c r="D5" s="38">
        <f t="shared" si="0"/>
        <v>990</v>
      </c>
    </row>
    <row r="6" spans="1:10" ht="42" customHeight="1" x14ac:dyDescent="0.3">
      <c r="A6" s="26" t="s">
        <v>8</v>
      </c>
    </row>
    <row r="7" spans="1:10" x14ac:dyDescent="0.25">
      <c r="A7" s="23" t="s">
        <v>134</v>
      </c>
      <c r="B7" s="20" t="s">
        <v>139</v>
      </c>
      <c r="C7" s="20" t="s">
        <v>140</v>
      </c>
      <c r="D7" s="20" t="s">
        <v>141</v>
      </c>
      <c r="E7" s="46" t="s">
        <v>54</v>
      </c>
    </row>
    <row r="8" spans="1:10" x14ac:dyDescent="0.25">
      <c r="A8" s="22" t="s">
        <v>137</v>
      </c>
      <c r="B8" s="40">
        <v>316</v>
      </c>
      <c r="C8" s="40">
        <v>331</v>
      </c>
      <c r="D8" s="40">
        <v>319</v>
      </c>
      <c r="E8" s="40">
        <f>SUM(B8:D8)</f>
        <v>966</v>
      </c>
    </row>
    <row r="9" spans="1:10" x14ac:dyDescent="0.25">
      <c r="A9" t="s">
        <v>138</v>
      </c>
      <c r="B9" s="27">
        <v>9</v>
      </c>
      <c r="C9" s="27">
        <v>8</v>
      </c>
      <c r="D9" s="27">
        <v>7</v>
      </c>
      <c r="E9" s="27">
        <f>SUM(B9:D9)</f>
        <v>24</v>
      </c>
    </row>
    <row r="10" spans="1:10" x14ac:dyDescent="0.25">
      <c r="A10" s="24" t="s">
        <v>54</v>
      </c>
      <c r="B10" s="38">
        <f>SUM(B8:B9)</f>
        <v>325</v>
      </c>
      <c r="C10" s="38">
        <f t="shared" ref="C10" si="1">SUM(C8:C9)</f>
        <v>339</v>
      </c>
      <c r="D10" s="38">
        <f t="shared" ref="D10:E10" si="2">SUM(D8:D9)</f>
        <v>326</v>
      </c>
      <c r="E10" s="38">
        <f t="shared" si="2"/>
        <v>990</v>
      </c>
    </row>
    <row r="11" spans="1:10" ht="44.1" customHeight="1" x14ac:dyDescent="0.25">
      <c r="A11" s="37" t="s">
        <v>9</v>
      </c>
    </row>
    <row r="12" spans="1:10" ht="60" x14ac:dyDescent="0.25">
      <c r="A12" s="23" t="s">
        <v>134</v>
      </c>
      <c r="B12" s="34" t="s">
        <v>55</v>
      </c>
      <c r="C12" s="34" t="s">
        <v>56</v>
      </c>
      <c r="D12" s="45" t="s">
        <v>59</v>
      </c>
      <c r="E12" s="45" t="s">
        <v>60</v>
      </c>
      <c r="F12" s="45" t="s">
        <v>61</v>
      </c>
      <c r="G12" s="45" t="s">
        <v>62</v>
      </c>
      <c r="H12" s="45" t="s">
        <v>63</v>
      </c>
      <c r="I12" s="45" t="s">
        <v>70</v>
      </c>
      <c r="J12" s="45" t="s">
        <v>54</v>
      </c>
    </row>
    <row r="13" spans="1:10" x14ac:dyDescent="0.25">
      <c r="A13" s="41" t="s">
        <v>137</v>
      </c>
      <c r="B13" s="42">
        <v>126</v>
      </c>
      <c r="C13" s="42">
        <v>53</v>
      </c>
      <c r="D13" s="44">
        <v>356</v>
      </c>
      <c r="E13" s="44">
        <v>124</v>
      </c>
      <c r="F13" s="43">
        <v>132</v>
      </c>
      <c r="G13" s="43">
        <v>16</v>
      </c>
      <c r="H13" s="43">
        <v>2</v>
      </c>
      <c r="I13" s="43">
        <v>157</v>
      </c>
      <c r="J13" s="43">
        <f>SUM(B13:I13)</f>
        <v>966</v>
      </c>
    </row>
    <row r="14" spans="1:10" x14ac:dyDescent="0.25">
      <c r="A14" t="s">
        <v>138</v>
      </c>
      <c r="B14" s="27">
        <v>3</v>
      </c>
      <c r="C14" s="27">
        <v>0</v>
      </c>
      <c r="D14" s="27">
        <v>6</v>
      </c>
      <c r="E14" s="27">
        <v>6</v>
      </c>
      <c r="F14">
        <v>6</v>
      </c>
      <c r="G14">
        <v>0</v>
      </c>
      <c r="H14">
        <v>0</v>
      </c>
      <c r="I14">
        <v>3</v>
      </c>
      <c r="J14">
        <f t="shared" ref="J14" si="3">SUM(B14:I14)</f>
        <v>24</v>
      </c>
    </row>
    <row r="15" spans="1:10" x14ac:dyDescent="0.25">
      <c r="A15" s="24" t="s">
        <v>54</v>
      </c>
      <c r="B15" s="38">
        <f>SUM(B13:B14)</f>
        <v>129</v>
      </c>
      <c r="C15" s="38">
        <f t="shared" ref="C15" si="4">SUM(C13:C14)</f>
        <v>53</v>
      </c>
      <c r="D15" s="38">
        <f t="shared" ref="D15" si="5">SUM(D13:D14)</f>
        <v>362</v>
      </c>
      <c r="E15" s="38">
        <f t="shared" ref="E15" si="6">SUM(E13:E14)</f>
        <v>130</v>
      </c>
      <c r="F15" s="38">
        <f t="shared" ref="F15" si="7">SUM(F13:F14)</f>
        <v>138</v>
      </c>
      <c r="G15" s="38">
        <f t="shared" ref="G15" si="8">SUM(G13:G14)</f>
        <v>16</v>
      </c>
      <c r="H15" s="38">
        <f t="shared" ref="H15" si="9">SUM(H13:H14)</f>
        <v>2</v>
      </c>
      <c r="I15" s="38">
        <f t="shared" ref="I15:J15" si="10">SUM(I13:I14)</f>
        <v>160</v>
      </c>
      <c r="J15" s="38">
        <f t="shared" si="10"/>
        <v>990</v>
      </c>
    </row>
    <row r="16" spans="1:10" x14ac:dyDescent="0.25">
      <c r="A16" t="s">
        <v>72</v>
      </c>
    </row>
    <row r="17" spans="1:2" x14ac:dyDescent="0.25">
      <c r="A17" s="1" t="s">
        <v>142</v>
      </c>
    </row>
    <row r="18" spans="1:2" x14ac:dyDescent="0.25">
      <c r="A18" s="2" t="s">
        <v>73</v>
      </c>
    </row>
    <row r="20" spans="1:2" ht="17.25" x14ac:dyDescent="0.3">
      <c r="B20" s="39"/>
    </row>
  </sheetData>
  <hyperlinks>
    <hyperlink ref="A18" location="Index!A1" display="Return to Index" xr:uid="{0D56863E-AC5A-4432-9B25-414E0DE664AF}"/>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FF5B-A921-4577-B3EE-D8E5321EA5DA}">
  <dimension ref="A1:D12"/>
  <sheetViews>
    <sheetView workbookViewId="0">
      <selection activeCell="A7" sqref="A7:A11"/>
    </sheetView>
  </sheetViews>
  <sheetFormatPr defaultRowHeight="15" x14ac:dyDescent="0.25"/>
  <sheetData>
    <row r="1" spans="1:4" ht="15.75" x14ac:dyDescent="0.25">
      <c r="A1" s="37" t="s">
        <v>800</v>
      </c>
    </row>
    <row r="2" spans="1:4" x14ac:dyDescent="0.25">
      <c r="A2" s="1" t="s">
        <v>531</v>
      </c>
      <c r="B2" s="4" t="s">
        <v>496</v>
      </c>
      <c r="C2" s="4" t="s">
        <v>686</v>
      </c>
      <c r="D2" s="4" t="s">
        <v>710</v>
      </c>
    </row>
    <row r="3" spans="1:4" x14ac:dyDescent="0.25">
      <c r="A3" s="386">
        <v>4</v>
      </c>
      <c r="B3">
        <v>5</v>
      </c>
      <c r="C3">
        <v>10</v>
      </c>
      <c r="D3">
        <v>15</v>
      </c>
    </row>
    <row r="4" spans="1:4" x14ac:dyDescent="0.25">
      <c r="A4" s="386">
        <v>5</v>
      </c>
      <c r="B4">
        <v>10</v>
      </c>
      <c r="C4">
        <v>35</v>
      </c>
      <c r="D4">
        <v>65</v>
      </c>
    </row>
    <row r="5" spans="1:4" x14ac:dyDescent="0.25">
      <c r="A5" s="386">
        <v>6</v>
      </c>
      <c r="B5">
        <v>0</v>
      </c>
      <c r="C5">
        <v>5</v>
      </c>
      <c r="D5">
        <v>10</v>
      </c>
    </row>
    <row r="6" spans="1:4" x14ac:dyDescent="0.25">
      <c r="A6" s="1" t="s">
        <v>54</v>
      </c>
      <c r="B6" s="1">
        <v>10</v>
      </c>
      <c r="C6" s="1">
        <v>50</v>
      </c>
      <c r="D6" s="1">
        <v>90</v>
      </c>
    </row>
    <row r="7" spans="1:4" x14ac:dyDescent="0.25">
      <c r="A7" t="s">
        <v>377</v>
      </c>
    </row>
    <row r="8" spans="1:4" x14ac:dyDescent="0.25">
      <c r="A8" t="s">
        <v>515</v>
      </c>
    </row>
    <row r="9" spans="1:4" x14ac:dyDescent="0.25">
      <c r="A9" t="s">
        <v>551</v>
      </c>
    </row>
    <row r="10" spans="1:4" x14ac:dyDescent="0.25">
      <c r="A10" t="s">
        <v>552</v>
      </c>
    </row>
    <row r="11" spans="1:4" x14ac:dyDescent="0.25">
      <c r="A11" t="s">
        <v>669</v>
      </c>
    </row>
    <row r="12" spans="1:4" x14ac:dyDescent="0.25">
      <c r="A12" t="s">
        <v>796</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1D5B-0C0E-4828-A92C-E83D2A491BAE}">
  <dimension ref="A1:D11"/>
  <sheetViews>
    <sheetView workbookViewId="0">
      <selection activeCell="A7" sqref="A7:A11"/>
    </sheetView>
  </sheetViews>
  <sheetFormatPr defaultRowHeight="15" x14ac:dyDescent="0.25"/>
  <cols>
    <col min="1" max="1" width="27" customWidth="1"/>
    <col min="2" max="2" width="19.5703125" style="27" bestFit="1" customWidth="1"/>
    <col min="3" max="3" width="20.42578125" style="27" bestFit="1" customWidth="1"/>
    <col min="4" max="4" width="19.5703125" style="27" bestFit="1" customWidth="1"/>
  </cols>
  <sheetData>
    <row r="1" spans="1:4" ht="15.75" x14ac:dyDescent="0.25">
      <c r="A1" s="37" t="s">
        <v>804</v>
      </c>
      <c r="B1" s="62"/>
      <c r="C1" s="62"/>
      <c r="D1" s="62"/>
    </row>
    <row r="2" spans="1:4" ht="15.75" x14ac:dyDescent="0.25">
      <c r="A2" s="37" t="s">
        <v>390</v>
      </c>
      <c r="B2" s="387" t="s">
        <v>808</v>
      </c>
      <c r="C2" s="387" t="s">
        <v>809</v>
      </c>
      <c r="D2" s="387" t="s">
        <v>810</v>
      </c>
    </row>
    <row r="3" spans="1:4" ht="15.75" x14ac:dyDescent="0.25">
      <c r="A3" s="36" t="s">
        <v>805</v>
      </c>
      <c r="B3" s="62">
        <v>0</v>
      </c>
      <c r="C3" s="62">
        <v>20</v>
      </c>
      <c r="D3" s="62">
        <v>30</v>
      </c>
    </row>
    <row r="4" spans="1:4" ht="15.75" x14ac:dyDescent="0.25">
      <c r="A4" s="36" t="s">
        <v>806</v>
      </c>
      <c r="B4" s="62">
        <v>25</v>
      </c>
      <c r="C4" s="62">
        <v>95</v>
      </c>
      <c r="D4" s="62">
        <v>5</v>
      </c>
    </row>
    <row r="5" spans="1:4" ht="15.75" x14ac:dyDescent="0.25">
      <c r="A5" s="36" t="s">
        <v>807</v>
      </c>
      <c r="B5" s="62">
        <v>0</v>
      </c>
      <c r="C5" s="62">
        <v>0</v>
      </c>
      <c r="D5" s="62">
        <v>80</v>
      </c>
    </row>
    <row r="6" spans="1:4" ht="15.75" x14ac:dyDescent="0.25">
      <c r="A6" s="37" t="s">
        <v>54</v>
      </c>
      <c r="B6" s="387">
        <v>25</v>
      </c>
      <c r="C6" s="387">
        <v>115</v>
      </c>
      <c r="D6" s="387">
        <v>115</v>
      </c>
    </row>
    <row r="7" spans="1:4" ht="15.75" x14ac:dyDescent="0.25">
      <c r="A7" s="297" t="s">
        <v>105</v>
      </c>
      <c r="B7" s="62"/>
    </row>
    <row r="8" spans="1:4" ht="15.75" x14ac:dyDescent="0.25">
      <c r="A8" t="s">
        <v>240</v>
      </c>
      <c r="B8" s="62"/>
    </row>
    <row r="9" spans="1:4" ht="15.75" x14ac:dyDescent="0.25">
      <c r="A9" t="s">
        <v>551</v>
      </c>
      <c r="B9" s="62"/>
    </row>
    <row r="10" spans="1:4" ht="15.75" x14ac:dyDescent="0.25">
      <c r="A10" t="s">
        <v>552</v>
      </c>
      <c r="B10" s="62"/>
    </row>
    <row r="11" spans="1:4" ht="15.75" x14ac:dyDescent="0.25">
      <c r="A11" t="s">
        <v>764</v>
      </c>
      <c r="B11" s="62"/>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01B2-8CBE-460B-89B5-A87C2DA9F9AB}">
  <dimension ref="A1:D11"/>
  <sheetViews>
    <sheetView workbookViewId="0">
      <selection activeCell="A6" sqref="A6"/>
    </sheetView>
  </sheetViews>
  <sheetFormatPr defaultRowHeight="15" x14ac:dyDescent="0.25"/>
  <cols>
    <col min="1" max="1" width="25.5703125" customWidth="1"/>
  </cols>
  <sheetData>
    <row r="1" spans="1:4" ht="15.75" x14ac:dyDescent="0.25">
      <c r="A1" s="37" t="s">
        <v>814</v>
      </c>
      <c r="B1" s="36"/>
      <c r="C1" s="36"/>
      <c r="D1" s="36"/>
    </row>
    <row r="2" spans="1:4" ht="15.75" x14ac:dyDescent="0.25">
      <c r="A2" s="37" t="s">
        <v>134</v>
      </c>
      <c r="B2" s="37" t="s">
        <v>76</v>
      </c>
      <c r="C2" s="37" t="s">
        <v>84</v>
      </c>
      <c r="D2" s="36"/>
    </row>
    <row r="3" spans="1:4" ht="15.75" x14ac:dyDescent="0.25">
      <c r="A3" s="36" t="s">
        <v>811</v>
      </c>
      <c r="B3" s="36">
        <v>680</v>
      </c>
      <c r="C3" s="36">
        <v>96</v>
      </c>
      <c r="D3" s="36"/>
    </row>
    <row r="4" spans="1:4" ht="15.75" x14ac:dyDescent="0.25">
      <c r="A4" s="36" t="s">
        <v>812</v>
      </c>
      <c r="B4" s="36">
        <v>25</v>
      </c>
      <c r="C4" s="36">
        <v>4</v>
      </c>
      <c r="D4" s="36"/>
    </row>
    <row r="5" spans="1:4" ht="15.75" x14ac:dyDescent="0.25">
      <c r="A5" s="37" t="s">
        <v>54</v>
      </c>
      <c r="B5" s="37">
        <v>705</v>
      </c>
      <c r="C5" s="37">
        <v>100</v>
      </c>
      <c r="D5" s="36"/>
    </row>
    <row r="6" spans="1:4" x14ac:dyDescent="0.25">
      <c r="A6" t="s">
        <v>377</v>
      </c>
    </row>
    <row r="7" spans="1:4" x14ac:dyDescent="0.25">
      <c r="A7" t="s">
        <v>515</v>
      </c>
    </row>
    <row r="8" spans="1:4" x14ac:dyDescent="0.25">
      <c r="A8" t="s">
        <v>813</v>
      </c>
    </row>
    <row r="9" spans="1:4" x14ac:dyDescent="0.25">
      <c r="A9" t="s">
        <v>552</v>
      </c>
    </row>
    <row r="10" spans="1:4" x14ac:dyDescent="0.25">
      <c r="A10" t="s">
        <v>669</v>
      </c>
    </row>
    <row r="11" spans="1:4" x14ac:dyDescent="0.25">
      <c r="A11" t="s">
        <v>815</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F76A0-3484-4EBD-9B16-A40E9BFA02B6}">
  <dimension ref="A1:C11"/>
  <sheetViews>
    <sheetView workbookViewId="0">
      <selection activeCell="A6" sqref="A6"/>
    </sheetView>
  </sheetViews>
  <sheetFormatPr defaultRowHeight="15" x14ac:dyDescent="0.25"/>
  <cols>
    <col min="1" max="1" width="24.42578125" customWidth="1"/>
  </cols>
  <sheetData>
    <row r="1" spans="1:3" ht="15.75" x14ac:dyDescent="0.25">
      <c r="A1" s="37" t="s">
        <v>816</v>
      </c>
      <c r="B1" s="36"/>
      <c r="C1" s="36"/>
    </row>
    <row r="2" spans="1:3" ht="15.75" x14ac:dyDescent="0.25">
      <c r="A2" s="36" t="s">
        <v>134</v>
      </c>
      <c r="B2" s="36" t="s">
        <v>76</v>
      </c>
      <c r="C2" s="36" t="s">
        <v>84</v>
      </c>
    </row>
    <row r="3" spans="1:3" ht="15.75" x14ac:dyDescent="0.25">
      <c r="A3" s="36" t="s">
        <v>811</v>
      </c>
      <c r="B3" s="36">
        <v>200</v>
      </c>
      <c r="C3" s="36">
        <v>93</v>
      </c>
    </row>
    <row r="4" spans="1:3" ht="15.75" x14ac:dyDescent="0.25">
      <c r="A4" s="36" t="s">
        <v>812</v>
      </c>
      <c r="B4" s="36">
        <v>15</v>
      </c>
      <c r="C4" s="36">
        <v>7</v>
      </c>
    </row>
    <row r="5" spans="1:3" ht="15.75" x14ac:dyDescent="0.25">
      <c r="A5" s="37" t="s">
        <v>54</v>
      </c>
      <c r="B5" s="37">
        <v>215</v>
      </c>
      <c r="C5" s="37">
        <v>100</v>
      </c>
    </row>
    <row r="6" spans="1:3" x14ac:dyDescent="0.25">
      <c r="A6" s="297" t="s">
        <v>105</v>
      </c>
    </row>
    <row r="7" spans="1:3" x14ac:dyDescent="0.25">
      <c r="A7" t="s">
        <v>240</v>
      </c>
    </row>
    <row r="8" spans="1:3" x14ac:dyDescent="0.25">
      <c r="A8" t="s">
        <v>813</v>
      </c>
    </row>
    <row r="9" spans="1:3" x14ac:dyDescent="0.25">
      <c r="A9" t="s">
        <v>552</v>
      </c>
    </row>
    <row r="10" spans="1:3" x14ac:dyDescent="0.25">
      <c r="A10" t="s">
        <v>764</v>
      </c>
    </row>
    <row r="11" spans="1:3" x14ac:dyDescent="0.25">
      <c r="A11" t="s">
        <v>815</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40A7-486B-4F93-938C-6DCDE7323056}">
  <dimension ref="A1:F20"/>
  <sheetViews>
    <sheetView workbookViewId="0">
      <selection activeCell="I10" sqref="I10"/>
    </sheetView>
  </sheetViews>
  <sheetFormatPr defaultRowHeight="15" x14ac:dyDescent="0.25"/>
  <cols>
    <col min="1" max="1" width="25.85546875" customWidth="1"/>
    <col min="2" max="6" width="11.42578125" bestFit="1" customWidth="1"/>
  </cols>
  <sheetData>
    <row r="1" spans="1:6" x14ac:dyDescent="0.25">
      <c r="A1" s="1" t="s">
        <v>820</v>
      </c>
    </row>
    <row r="2" spans="1:6" ht="21" customHeight="1" x14ac:dyDescent="0.25">
      <c r="A2" s="1" t="s">
        <v>819</v>
      </c>
      <c r="B2" s="4" t="s">
        <v>821</v>
      </c>
      <c r="C2" s="4" t="s">
        <v>822</v>
      </c>
      <c r="D2" s="4" t="s">
        <v>823</v>
      </c>
      <c r="E2" s="4" t="s">
        <v>824</v>
      </c>
      <c r="F2" s="4" t="s">
        <v>825</v>
      </c>
    </row>
    <row r="3" spans="1:6" x14ac:dyDescent="0.25">
      <c r="A3" t="s">
        <v>817</v>
      </c>
      <c r="B3">
        <v>115</v>
      </c>
      <c r="C3">
        <v>120</v>
      </c>
      <c r="D3">
        <v>175</v>
      </c>
      <c r="E3">
        <v>285</v>
      </c>
      <c r="F3">
        <v>345</v>
      </c>
    </row>
    <row r="4" spans="1:6" x14ac:dyDescent="0.25">
      <c r="A4" t="s">
        <v>818</v>
      </c>
      <c r="B4">
        <v>160</v>
      </c>
      <c r="C4">
        <v>155</v>
      </c>
      <c r="D4">
        <v>205</v>
      </c>
      <c r="E4">
        <v>320</v>
      </c>
      <c r="F4">
        <v>365</v>
      </c>
    </row>
    <row r="5" spans="1:6" x14ac:dyDescent="0.25">
      <c r="A5" t="s">
        <v>638</v>
      </c>
      <c r="B5">
        <v>90</v>
      </c>
      <c r="C5">
        <v>45</v>
      </c>
      <c r="D5">
        <v>85</v>
      </c>
      <c r="E5">
        <v>80</v>
      </c>
      <c r="F5">
        <v>70</v>
      </c>
    </row>
    <row r="6" spans="1:6" x14ac:dyDescent="0.25">
      <c r="A6" t="s">
        <v>350</v>
      </c>
      <c r="B6">
        <v>185</v>
      </c>
      <c r="C6">
        <v>95</v>
      </c>
      <c r="D6">
        <v>145</v>
      </c>
      <c r="E6">
        <v>160</v>
      </c>
      <c r="F6">
        <v>170</v>
      </c>
    </row>
    <row r="7" spans="1:6" x14ac:dyDescent="0.25">
      <c r="A7" s="1" t="s">
        <v>54</v>
      </c>
      <c r="B7" s="1">
        <v>555</v>
      </c>
      <c r="C7" s="1">
        <v>415</v>
      </c>
      <c r="D7" s="1">
        <v>610</v>
      </c>
      <c r="E7" s="1">
        <v>845</v>
      </c>
      <c r="F7" s="1">
        <v>955</v>
      </c>
    </row>
    <row r="8" spans="1:6" ht="33" customHeight="1" x14ac:dyDescent="0.25">
      <c r="A8" s="1" t="s">
        <v>831</v>
      </c>
    </row>
    <row r="9" spans="1:6" x14ac:dyDescent="0.25">
      <c r="A9" s="1" t="s">
        <v>819</v>
      </c>
      <c r="B9" s="4" t="s">
        <v>826</v>
      </c>
      <c r="C9" s="4" t="s">
        <v>827</v>
      </c>
      <c r="D9" s="4" t="s">
        <v>828</v>
      </c>
      <c r="E9" s="4" t="s">
        <v>829</v>
      </c>
      <c r="F9" s="4" t="s">
        <v>830</v>
      </c>
    </row>
    <row r="10" spans="1:6" x14ac:dyDescent="0.25">
      <c r="A10" t="s">
        <v>817</v>
      </c>
      <c r="B10">
        <v>21</v>
      </c>
      <c r="C10">
        <v>29</v>
      </c>
      <c r="D10">
        <v>29</v>
      </c>
      <c r="E10">
        <v>34</v>
      </c>
      <c r="F10">
        <v>36</v>
      </c>
    </row>
    <row r="11" spans="1:6" x14ac:dyDescent="0.25">
      <c r="A11" t="s">
        <v>818</v>
      </c>
      <c r="B11">
        <v>29</v>
      </c>
      <c r="C11">
        <v>38</v>
      </c>
      <c r="D11">
        <v>33</v>
      </c>
      <c r="E11">
        <v>38</v>
      </c>
      <c r="F11">
        <v>38</v>
      </c>
    </row>
    <row r="12" spans="1:6" x14ac:dyDescent="0.25">
      <c r="A12" t="s">
        <v>638</v>
      </c>
      <c r="B12">
        <v>16</v>
      </c>
      <c r="C12">
        <v>11</v>
      </c>
      <c r="D12">
        <v>14</v>
      </c>
      <c r="E12">
        <v>9</v>
      </c>
      <c r="F12">
        <v>7</v>
      </c>
    </row>
    <row r="13" spans="1:6" x14ac:dyDescent="0.25">
      <c r="A13" t="s">
        <v>350</v>
      </c>
      <c r="B13">
        <v>34</v>
      </c>
      <c r="C13">
        <v>23</v>
      </c>
      <c r="D13">
        <v>24</v>
      </c>
      <c r="E13">
        <v>19</v>
      </c>
      <c r="F13">
        <v>18</v>
      </c>
    </row>
    <row r="14" spans="1:6" x14ac:dyDescent="0.25">
      <c r="A14" s="1" t="s">
        <v>54</v>
      </c>
      <c r="B14" s="1">
        <v>100</v>
      </c>
      <c r="C14" s="1">
        <v>100</v>
      </c>
      <c r="D14" s="1">
        <v>100</v>
      </c>
      <c r="E14" s="1">
        <v>100</v>
      </c>
      <c r="F14" s="1">
        <v>100</v>
      </c>
    </row>
    <row r="15" spans="1:6" x14ac:dyDescent="0.25">
      <c r="A15" t="s">
        <v>377</v>
      </c>
      <c r="B15" s="1"/>
      <c r="C15" s="1"/>
      <c r="D15" s="1"/>
      <c r="E15" s="1"/>
      <c r="F15" s="1"/>
    </row>
    <row r="16" spans="1:6" x14ac:dyDescent="0.25">
      <c r="A16" t="s">
        <v>171</v>
      </c>
      <c r="B16" s="1"/>
      <c r="C16" s="1"/>
      <c r="D16" s="1"/>
      <c r="E16" s="1"/>
      <c r="F16" s="1"/>
    </row>
    <row r="17" spans="1:1" x14ac:dyDescent="0.25">
      <c r="A17" t="s">
        <v>813</v>
      </c>
    </row>
    <row r="18" spans="1:1" x14ac:dyDescent="0.25">
      <c r="A18" t="s">
        <v>552</v>
      </c>
    </row>
    <row r="19" spans="1:1" x14ac:dyDescent="0.25">
      <c r="A19" t="s">
        <v>669</v>
      </c>
    </row>
    <row r="20" spans="1:1" x14ac:dyDescent="0.25">
      <c r="A20" t="s">
        <v>832</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5BB9-C354-44C5-96AB-94DE809E92EB}">
  <dimension ref="A1:F16"/>
  <sheetViews>
    <sheetView zoomScale="85" zoomScaleNormal="85" workbookViewId="0"/>
  </sheetViews>
  <sheetFormatPr defaultRowHeight="15" x14ac:dyDescent="0.25"/>
  <cols>
    <col min="1" max="1" width="42.42578125" bestFit="1" customWidth="1"/>
    <col min="2" max="2" width="11.42578125" bestFit="1" customWidth="1"/>
    <col min="3" max="4" width="9.5703125" bestFit="1" customWidth="1"/>
  </cols>
  <sheetData>
    <row r="1" spans="1:6" x14ac:dyDescent="0.25">
      <c r="A1" s="1" t="s">
        <v>845</v>
      </c>
    </row>
    <row r="2" spans="1:6" x14ac:dyDescent="0.25">
      <c r="A2" s="1" t="s">
        <v>656</v>
      </c>
      <c r="B2" s="1" t="s">
        <v>833</v>
      </c>
      <c r="C2" s="1" t="s">
        <v>834</v>
      </c>
      <c r="D2" s="1" t="s">
        <v>582</v>
      </c>
      <c r="E2" s="1" t="s">
        <v>835</v>
      </c>
      <c r="F2" s="1" t="s">
        <v>836</v>
      </c>
    </row>
    <row r="3" spans="1:6" x14ac:dyDescent="0.25">
      <c r="A3" t="s">
        <v>837</v>
      </c>
      <c r="B3">
        <v>40</v>
      </c>
      <c r="C3">
        <v>275</v>
      </c>
      <c r="D3">
        <v>320</v>
      </c>
      <c r="E3">
        <v>87</v>
      </c>
      <c r="F3">
        <v>13</v>
      </c>
    </row>
    <row r="4" spans="1:6" x14ac:dyDescent="0.25">
      <c r="A4" t="s">
        <v>838</v>
      </c>
      <c r="B4">
        <v>120</v>
      </c>
      <c r="C4">
        <v>110</v>
      </c>
      <c r="D4">
        <v>230</v>
      </c>
      <c r="E4">
        <v>48</v>
      </c>
      <c r="F4">
        <v>52</v>
      </c>
    </row>
    <row r="5" spans="1:6" x14ac:dyDescent="0.25">
      <c r="A5" t="s">
        <v>839</v>
      </c>
      <c r="B5">
        <v>20</v>
      </c>
      <c r="C5">
        <v>150</v>
      </c>
      <c r="D5">
        <v>170</v>
      </c>
      <c r="E5">
        <v>88</v>
      </c>
      <c r="F5">
        <v>12</v>
      </c>
    </row>
    <row r="6" spans="1:6" x14ac:dyDescent="0.25">
      <c r="A6" t="s">
        <v>840</v>
      </c>
      <c r="B6">
        <v>20</v>
      </c>
      <c r="C6">
        <v>85</v>
      </c>
      <c r="D6">
        <v>105</v>
      </c>
      <c r="E6">
        <v>83</v>
      </c>
      <c r="F6">
        <v>17</v>
      </c>
    </row>
    <row r="7" spans="1:6" x14ac:dyDescent="0.25">
      <c r="A7" t="s">
        <v>841</v>
      </c>
      <c r="B7">
        <v>70</v>
      </c>
      <c r="C7">
        <v>5</v>
      </c>
      <c r="D7">
        <v>75</v>
      </c>
      <c r="E7">
        <v>5</v>
      </c>
      <c r="F7">
        <v>95</v>
      </c>
    </row>
    <row r="8" spans="1:6" x14ac:dyDescent="0.25">
      <c r="A8" t="s">
        <v>842</v>
      </c>
      <c r="B8">
        <v>20</v>
      </c>
      <c r="C8">
        <v>10</v>
      </c>
      <c r="D8">
        <v>35</v>
      </c>
      <c r="E8">
        <v>33</v>
      </c>
      <c r="F8">
        <v>67</v>
      </c>
    </row>
    <row r="9" spans="1:6" x14ac:dyDescent="0.25">
      <c r="A9" t="s">
        <v>843</v>
      </c>
      <c r="B9">
        <v>10</v>
      </c>
      <c r="C9">
        <v>10</v>
      </c>
      <c r="D9">
        <v>25</v>
      </c>
      <c r="E9">
        <v>52</v>
      </c>
      <c r="F9">
        <v>48</v>
      </c>
    </row>
    <row r="10" spans="1:6" x14ac:dyDescent="0.25">
      <c r="A10" t="s">
        <v>844</v>
      </c>
      <c r="B10">
        <v>0</v>
      </c>
      <c r="C10">
        <v>0</v>
      </c>
      <c r="D10">
        <v>0</v>
      </c>
      <c r="E10">
        <v>50</v>
      </c>
      <c r="F10">
        <v>50</v>
      </c>
    </row>
    <row r="11" spans="1:6" x14ac:dyDescent="0.25">
      <c r="A11" s="1" t="s">
        <v>54</v>
      </c>
      <c r="B11" s="1">
        <v>305</v>
      </c>
      <c r="C11" s="1">
        <v>650</v>
      </c>
      <c r="D11" s="1">
        <v>955</v>
      </c>
      <c r="E11" s="1">
        <v>68</v>
      </c>
      <c r="F11" s="1">
        <v>32</v>
      </c>
    </row>
    <row r="12" spans="1:6" x14ac:dyDescent="0.25">
      <c r="A12" t="s">
        <v>377</v>
      </c>
    </row>
    <row r="13" spans="1:6" x14ac:dyDescent="0.25">
      <c r="A13" t="s">
        <v>171</v>
      </c>
    </row>
    <row r="14" spans="1:6" x14ac:dyDescent="0.25">
      <c r="A14" t="s">
        <v>813</v>
      </c>
    </row>
    <row r="15" spans="1:6" x14ac:dyDescent="0.25">
      <c r="A15" t="s">
        <v>552</v>
      </c>
    </row>
    <row r="16" spans="1:6" x14ac:dyDescent="0.25">
      <c r="A16" t="s">
        <v>669</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4A42-5C75-45CC-96D2-887C91BE407C}">
  <dimension ref="A1:F15"/>
  <sheetViews>
    <sheetView workbookViewId="0">
      <selection activeCell="A11" sqref="A11:A15"/>
    </sheetView>
  </sheetViews>
  <sheetFormatPr defaultRowHeight="15" x14ac:dyDescent="0.25"/>
  <cols>
    <col min="1" max="1" width="24.42578125" customWidth="1"/>
  </cols>
  <sheetData>
    <row r="1" spans="1:6" x14ac:dyDescent="0.25">
      <c r="A1" s="1" t="s">
        <v>851</v>
      </c>
    </row>
    <row r="3" spans="1:6" x14ac:dyDescent="0.25">
      <c r="A3" s="1" t="s">
        <v>846</v>
      </c>
      <c r="B3" s="4" t="s">
        <v>181</v>
      </c>
      <c r="C3" s="4" t="s">
        <v>182</v>
      </c>
      <c r="D3" s="4" t="s">
        <v>496</v>
      </c>
      <c r="E3" s="4" t="s">
        <v>686</v>
      </c>
      <c r="F3" s="4" t="s">
        <v>710</v>
      </c>
    </row>
    <row r="4" spans="1:6" x14ac:dyDescent="0.25">
      <c r="A4" t="s">
        <v>284</v>
      </c>
      <c r="B4">
        <v>470</v>
      </c>
      <c r="C4">
        <v>230</v>
      </c>
      <c r="D4">
        <v>360</v>
      </c>
      <c r="E4">
        <v>585</v>
      </c>
      <c r="F4">
        <v>660</v>
      </c>
    </row>
    <row r="5" spans="1:6" x14ac:dyDescent="0.25">
      <c r="A5" t="s">
        <v>847</v>
      </c>
      <c r="B5">
        <v>10</v>
      </c>
      <c r="C5">
        <v>75</v>
      </c>
      <c r="D5">
        <v>85</v>
      </c>
      <c r="E5">
        <v>150</v>
      </c>
      <c r="F5">
        <v>155</v>
      </c>
    </row>
    <row r="6" spans="1:6" x14ac:dyDescent="0.25">
      <c r="A6" t="s">
        <v>848</v>
      </c>
      <c r="B6">
        <v>10</v>
      </c>
      <c r="C6">
        <v>10</v>
      </c>
      <c r="D6">
        <v>20</v>
      </c>
      <c r="E6">
        <v>20</v>
      </c>
      <c r="F6">
        <v>25</v>
      </c>
    </row>
    <row r="7" spans="1:6" x14ac:dyDescent="0.25">
      <c r="A7" t="s">
        <v>849</v>
      </c>
      <c r="B7">
        <v>10</v>
      </c>
      <c r="C7">
        <v>10</v>
      </c>
      <c r="D7">
        <v>20</v>
      </c>
      <c r="E7">
        <v>30</v>
      </c>
      <c r="F7">
        <v>30</v>
      </c>
    </row>
    <row r="8" spans="1:6" x14ac:dyDescent="0.25">
      <c r="A8" t="s">
        <v>850</v>
      </c>
      <c r="B8">
        <v>5</v>
      </c>
      <c r="C8">
        <v>15</v>
      </c>
      <c r="D8">
        <v>10</v>
      </c>
      <c r="E8">
        <v>15</v>
      </c>
      <c r="F8">
        <v>15</v>
      </c>
    </row>
    <row r="9" spans="1:6" x14ac:dyDescent="0.25">
      <c r="A9" t="s">
        <v>71</v>
      </c>
      <c r="B9">
        <v>45</v>
      </c>
      <c r="C9">
        <v>70</v>
      </c>
      <c r="D9">
        <v>110</v>
      </c>
      <c r="E9">
        <v>45</v>
      </c>
      <c r="F9">
        <v>75</v>
      </c>
    </row>
    <row r="10" spans="1:6" x14ac:dyDescent="0.25">
      <c r="A10" s="1" t="s">
        <v>54</v>
      </c>
      <c r="B10" s="1">
        <v>555</v>
      </c>
      <c r="C10" s="1">
        <v>415</v>
      </c>
      <c r="D10" s="1">
        <v>610</v>
      </c>
      <c r="E10" s="1">
        <v>845</v>
      </c>
      <c r="F10" s="1">
        <v>955</v>
      </c>
    </row>
    <row r="11" spans="1:6" x14ac:dyDescent="0.25">
      <c r="A11" s="389" t="s">
        <v>377</v>
      </c>
    </row>
    <row r="12" spans="1:6" x14ac:dyDescent="0.25">
      <c r="A12" s="389" t="s">
        <v>171</v>
      </c>
    </row>
    <row r="13" spans="1:6" x14ac:dyDescent="0.25">
      <c r="A13" s="389" t="s">
        <v>752</v>
      </c>
    </row>
    <row r="14" spans="1:6" x14ac:dyDescent="0.25">
      <c r="A14" s="389" t="s">
        <v>552</v>
      </c>
    </row>
    <row r="15" spans="1:6" x14ac:dyDescent="0.25">
      <c r="A15" s="389" t="s">
        <v>669</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5C4F-1CBA-45AA-9938-D3487D0FCCCB}">
  <dimension ref="A1:F14"/>
  <sheetViews>
    <sheetView workbookViewId="0"/>
  </sheetViews>
  <sheetFormatPr defaultRowHeight="15" x14ac:dyDescent="0.25"/>
  <cols>
    <col min="1" max="1" width="24.5703125" customWidth="1"/>
  </cols>
  <sheetData>
    <row r="1" spans="1:6" ht="30" customHeight="1" x14ac:dyDescent="0.25">
      <c r="A1" s="340" t="s">
        <v>866</v>
      </c>
    </row>
    <row r="2" spans="1:6" x14ac:dyDescent="0.25">
      <c r="A2" s="1" t="s">
        <v>863</v>
      </c>
      <c r="B2" s="4" t="s">
        <v>181</v>
      </c>
      <c r="C2" s="4" t="s">
        <v>182</v>
      </c>
      <c r="D2" s="4" t="s">
        <v>496</v>
      </c>
      <c r="E2" s="4" t="s">
        <v>686</v>
      </c>
      <c r="F2" s="4" t="s">
        <v>710</v>
      </c>
    </row>
    <row r="3" spans="1:6" x14ac:dyDescent="0.25">
      <c r="A3" t="s">
        <v>852</v>
      </c>
      <c r="B3" s="27">
        <v>550</v>
      </c>
      <c r="C3" s="27">
        <v>405</v>
      </c>
      <c r="D3" s="27">
        <v>605</v>
      </c>
      <c r="E3" s="27">
        <v>840</v>
      </c>
      <c r="F3" s="27">
        <v>945</v>
      </c>
    </row>
    <row r="4" spans="1:6" x14ac:dyDescent="0.25">
      <c r="A4" t="s">
        <v>853</v>
      </c>
      <c r="B4" s="27">
        <v>0</v>
      </c>
      <c r="C4" s="27">
        <v>5</v>
      </c>
      <c r="D4" s="27">
        <v>5</v>
      </c>
      <c r="E4" s="27">
        <v>5</v>
      </c>
      <c r="F4" s="27">
        <v>0</v>
      </c>
    </row>
    <row r="5" spans="1:6" x14ac:dyDescent="0.25">
      <c r="A5" t="s">
        <v>854</v>
      </c>
      <c r="B5" s="27">
        <v>5</v>
      </c>
      <c r="C5" s="27">
        <v>0</v>
      </c>
      <c r="D5" s="27">
        <v>0</v>
      </c>
      <c r="E5" s="27">
        <v>0</v>
      </c>
      <c r="F5" s="27">
        <v>10</v>
      </c>
    </row>
    <row r="6" spans="1:6" x14ac:dyDescent="0.25">
      <c r="A6" t="s">
        <v>855</v>
      </c>
      <c r="B6" s="27">
        <v>0</v>
      </c>
      <c r="C6" s="27">
        <v>0</v>
      </c>
      <c r="D6" s="27">
        <v>0</v>
      </c>
      <c r="E6" s="27">
        <v>0</v>
      </c>
      <c r="F6" s="27">
        <v>0</v>
      </c>
    </row>
    <row r="7" spans="1:6" x14ac:dyDescent="0.25">
      <c r="A7" t="s">
        <v>71</v>
      </c>
      <c r="B7" s="27">
        <v>0</v>
      </c>
      <c r="C7" s="27">
        <v>0</v>
      </c>
      <c r="D7" s="27">
        <v>0</v>
      </c>
      <c r="E7" s="27">
        <v>0</v>
      </c>
      <c r="F7" s="27">
        <v>0</v>
      </c>
    </row>
    <row r="8" spans="1:6" x14ac:dyDescent="0.25">
      <c r="A8" s="1" t="s">
        <v>54</v>
      </c>
      <c r="B8" s="4">
        <v>555</v>
      </c>
      <c r="C8" s="4">
        <v>410</v>
      </c>
      <c r="D8" s="4">
        <v>610</v>
      </c>
      <c r="E8" s="4">
        <v>845</v>
      </c>
      <c r="F8" s="4">
        <v>955</v>
      </c>
    </row>
    <row r="9" spans="1:6" x14ac:dyDescent="0.25">
      <c r="A9" s="389" t="s">
        <v>377</v>
      </c>
    </row>
    <row r="10" spans="1:6" x14ac:dyDescent="0.25">
      <c r="A10" s="389" t="s">
        <v>171</v>
      </c>
    </row>
    <row r="11" spans="1:6" x14ac:dyDescent="0.25">
      <c r="A11" s="389" t="s">
        <v>752</v>
      </c>
    </row>
    <row r="12" spans="1:6" x14ac:dyDescent="0.25">
      <c r="A12" s="389" t="s">
        <v>552</v>
      </c>
    </row>
    <row r="13" spans="1:6" x14ac:dyDescent="0.25">
      <c r="A13" s="389" t="s">
        <v>669</v>
      </c>
    </row>
    <row r="14" spans="1:6" x14ac:dyDescent="0.25">
      <c r="A14" t="s">
        <v>856</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7C9D-CBA8-4AEA-8920-C063013B8C34}">
  <dimension ref="A1:C15"/>
  <sheetViews>
    <sheetView workbookViewId="0">
      <selection activeCell="C19" sqref="C19"/>
    </sheetView>
  </sheetViews>
  <sheetFormatPr defaultRowHeight="15" x14ac:dyDescent="0.25"/>
  <cols>
    <col min="1" max="1" width="27" customWidth="1"/>
    <col min="2" max="2" width="12.42578125" bestFit="1" customWidth="1"/>
    <col min="3" max="3" width="17.5703125" bestFit="1" customWidth="1"/>
  </cols>
  <sheetData>
    <row r="1" spans="1:3" ht="15.75" x14ac:dyDescent="0.25">
      <c r="A1" s="37" t="s">
        <v>865</v>
      </c>
    </row>
    <row r="2" spans="1:3" x14ac:dyDescent="0.25">
      <c r="A2" s="1" t="s">
        <v>863</v>
      </c>
      <c r="B2" s="1" t="s">
        <v>857</v>
      </c>
      <c r="C2" s="1" t="s">
        <v>858</v>
      </c>
    </row>
    <row r="3" spans="1:3" x14ac:dyDescent="0.25">
      <c r="A3" t="s">
        <v>859</v>
      </c>
      <c r="B3">
        <v>15</v>
      </c>
      <c r="C3">
        <v>20</v>
      </c>
    </row>
    <row r="4" spans="1:3" x14ac:dyDescent="0.25">
      <c r="A4" t="s">
        <v>860</v>
      </c>
      <c r="B4">
        <v>280</v>
      </c>
      <c r="C4">
        <v>750</v>
      </c>
    </row>
    <row r="5" spans="1:3" x14ac:dyDescent="0.25">
      <c r="A5" t="s">
        <v>861</v>
      </c>
      <c r="B5">
        <v>0</v>
      </c>
      <c r="C5">
        <v>0</v>
      </c>
    </row>
    <row r="6" spans="1:3" x14ac:dyDescent="0.25">
      <c r="A6" t="s">
        <v>849</v>
      </c>
      <c r="B6">
        <v>0</v>
      </c>
      <c r="C6">
        <v>0</v>
      </c>
    </row>
    <row r="7" spans="1:3" x14ac:dyDescent="0.25">
      <c r="A7" t="s">
        <v>862</v>
      </c>
      <c r="B7">
        <v>0</v>
      </c>
      <c r="C7">
        <v>5</v>
      </c>
    </row>
    <row r="8" spans="1:3" x14ac:dyDescent="0.25">
      <c r="A8" s="1" t="s">
        <v>54</v>
      </c>
      <c r="B8" s="1">
        <v>300</v>
      </c>
      <c r="C8" s="1">
        <v>780</v>
      </c>
    </row>
    <row r="9" spans="1:3" x14ac:dyDescent="0.25">
      <c r="A9" s="297" t="s">
        <v>105</v>
      </c>
    </row>
    <row r="10" spans="1:3" x14ac:dyDescent="0.25">
      <c r="A10" t="s">
        <v>240</v>
      </c>
    </row>
    <row r="11" spans="1:3" x14ac:dyDescent="0.25">
      <c r="A11" t="s">
        <v>813</v>
      </c>
    </row>
    <row r="12" spans="1:3" x14ac:dyDescent="0.25">
      <c r="A12" t="s">
        <v>552</v>
      </c>
    </row>
    <row r="13" spans="1:3" x14ac:dyDescent="0.25">
      <c r="A13" t="s">
        <v>764</v>
      </c>
    </row>
    <row r="14" spans="1:3" x14ac:dyDescent="0.25">
      <c r="A14" t="s">
        <v>864</v>
      </c>
    </row>
    <row r="15" spans="1:3" x14ac:dyDescent="0.25">
      <c r="A15" t="s">
        <v>902</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D321-6ECE-447A-BCC2-24F6302584C4}">
  <dimension ref="A1:C11"/>
  <sheetViews>
    <sheetView workbookViewId="0"/>
  </sheetViews>
  <sheetFormatPr defaultRowHeight="15" x14ac:dyDescent="0.25"/>
  <cols>
    <col min="1" max="1" width="102.42578125" customWidth="1"/>
    <col min="7" max="7" width="104.42578125" bestFit="1" customWidth="1"/>
  </cols>
  <sheetData>
    <row r="1" spans="1:3" ht="15.75" x14ac:dyDescent="0.25">
      <c r="A1" s="37" t="s">
        <v>872</v>
      </c>
    </row>
    <row r="2" spans="1:3" x14ac:dyDescent="0.25">
      <c r="A2" s="1" t="s">
        <v>867</v>
      </c>
    </row>
    <row r="3" spans="1:3" x14ac:dyDescent="0.25">
      <c r="A3" s="1" t="s">
        <v>675</v>
      </c>
      <c r="B3" s="4" t="s">
        <v>710</v>
      </c>
      <c r="C3" s="4" t="s">
        <v>871</v>
      </c>
    </row>
    <row r="4" spans="1:3" x14ac:dyDescent="0.25">
      <c r="A4" t="s">
        <v>868</v>
      </c>
      <c r="B4">
        <v>90</v>
      </c>
      <c r="C4">
        <v>90</v>
      </c>
    </row>
    <row r="5" spans="1:3" x14ac:dyDescent="0.25">
      <c r="A5" t="s">
        <v>869</v>
      </c>
      <c r="B5">
        <v>30</v>
      </c>
      <c r="C5">
        <v>30</v>
      </c>
    </row>
    <row r="6" spans="1:3" x14ac:dyDescent="0.25">
      <c r="A6" s="1" t="s">
        <v>54</v>
      </c>
      <c r="B6" s="1">
        <v>120</v>
      </c>
      <c r="C6" s="1">
        <v>120</v>
      </c>
    </row>
    <row r="7" spans="1:3" x14ac:dyDescent="0.25">
      <c r="A7" t="s">
        <v>870</v>
      </c>
    </row>
    <row r="8" spans="1:3" x14ac:dyDescent="0.25">
      <c r="A8" t="s">
        <v>171</v>
      </c>
    </row>
    <row r="9" spans="1:3" x14ac:dyDescent="0.25">
      <c r="A9" t="s">
        <v>752</v>
      </c>
    </row>
    <row r="10" spans="1:3" x14ac:dyDescent="0.25">
      <c r="A10" t="s">
        <v>552</v>
      </c>
    </row>
    <row r="11" spans="1:3" x14ac:dyDescent="0.25">
      <c r="A11" t="s">
        <v>669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7507-B86F-40A6-82E1-043267D20099}">
  <dimension ref="A1:D12"/>
  <sheetViews>
    <sheetView workbookViewId="0">
      <selection activeCell="A12" sqref="A12"/>
    </sheetView>
  </sheetViews>
  <sheetFormatPr defaultRowHeight="15" x14ac:dyDescent="0.25"/>
  <cols>
    <col min="1" max="1" width="44.42578125" customWidth="1"/>
  </cols>
  <sheetData>
    <row r="1" spans="1:4" ht="29.1" customHeight="1" x14ac:dyDescent="0.25">
      <c r="A1" s="25" t="s">
        <v>143</v>
      </c>
      <c r="B1" s="27"/>
    </row>
    <row r="2" spans="1:4" x14ac:dyDescent="0.25">
      <c r="A2" s="23" t="s">
        <v>83</v>
      </c>
      <c r="B2" s="20" t="s">
        <v>135</v>
      </c>
      <c r="C2" s="20" t="s">
        <v>136</v>
      </c>
      <c r="D2" s="46" t="s">
        <v>54</v>
      </c>
    </row>
    <row r="3" spans="1:4" x14ac:dyDescent="0.25">
      <c r="A3" s="21" t="s">
        <v>55</v>
      </c>
      <c r="B3" s="30">
        <v>13</v>
      </c>
      <c r="C3" s="30">
        <v>0</v>
      </c>
      <c r="D3" s="27">
        <f>SUM(B3:C3)</f>
        <v>13</v>
      </c>
    </row>
    <row r="4" spans="1:4" x14ac:dyDescent="0.25">
      <c r="A4" t="s">
        <v>56</v>
      </c>
      <c r="B4" s="27">
        <v>0</v>
      </c>
      <c r="C4" s="27">
        <v>2</v>
      </c>
      <c r="D4" s="27">
        <f t="shared" ref="D4:D10" si="0">SUM(B4:C4)</f>
        <v>2</v>
      </c>
    </row>
    <row r="5" spans="1:4" x14ac:dyDescent="0.25">
      <c r="A5" t="s">
        <v>59</v>
      </c>
      <c r="B5" s="27">
        <v>1</v>
      </c>
      <c r="C5" s="27">
        <v>22</v>
      </c>
      <c r="D5" s="27">
        <f t="shared" si="0"/>
        <v>23</v>
      </c>
    </row>
    <row r="6" spans="1:4" x14ac:dyDescent="0.25">
      <c r="A6" t="s">
        <v>60</v>
      </c>
      <c r="B6" s="27">
        <v>2</v>
      </c>
      <c r="C6" s="27">
        <v>5</v>
      </c>
      <c r="D6" s="27">
        <f t="shared" si="0"/>
        <v>7</v>
      </c>
    </row>
    <row r="7" spans="1:4" x14ac:dyDescent="0.25">
      <c r="A7" t="s">
        <v>61</v>
      </c>
      <c r="B7" s="27">
        <v>0</v>
      </c>
      <c r="C7" s="27">
        <v>5</v>
      </c>
      <c r="D7" s="27">
        <f t="shared" si="0"/>
        <v>5</v>
      </c>
    </row>
    <row r="8" spans="1:4" x14ac:dyDescent="0.25">
      <c r="A8" t="s">
        <v>62</v>
      </c>
      <c r="B8" s="27">
        <v>0</v>
      </c>
      <c r="C8" s="27">
        <v>1</v>
      </c>
      <c r="D8" s="27">
        <f t="shared" si="0"/>
        <v>1</v>
      </c>
    </row>
    <row r="9" spans="1:4" x14ac:dyDescent="0.25">
      <c r="A9" t="s">
        <v>70</v>
      </c>
      <c r="B9" s="27">
        <v>7</v>
      </c>
      <c r="C9" s="27">
        <v>0</v>
      </c>
      <c r="D9" s="27">
        <f t="shared" si="0"/>
        <v>7</v>
      </c>
    </row>
    <row r="10" spans="1:4" x14ac:dyDescent="0.25">
      <c r="A10" s="24" t="s">
        <v>54</v>
      </c>
      <c r="B10" s="38">
        <f>SUM(B3:B9)</f>
        <v>23</v>
      </c>
      <c r="C10" s="38">
        <f>SUM(C3:C9)</f>
        <v>35</v>
      </c>
      <c r="D10" s="38">
        <f t="shared" si="0"/>
        <v>58</v>
      </c>
    </row>
    <row r="11" spans="1:4" x14ac:dyDescent="0.25">
      <c r="A11" s="33" t="s">
        <v>144</v>
      </c>
      <c r="B11" s="27"/>
    </row>
    <row r="12" spans="1:4" x14ac:dyDescent="0.25">
      <c r="A12" s="2" t="s">
        <v>73</v>
      </c>
    </row>
  </sheetData>
  <hyperlinks>
    <hyperlink ref="A12" location="Index!A1" display="Return to Index" xr:uid="{D21AECFC-4BED-4540-A041-5679AB7F1B66}"/>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DCFF-911C-4D7B-9EF6-3E78EB4A78CB}">
  <dimension ref="A1:H13"/>
  <sheetViews>
    <sheetView workbookViewId="0">
      <selection activeCell="A13" sqref="A13"/>
    </sheetView>
  </sheetViews>
  <sheetFormatPr defaultRowHeight="15" x14ac:dyDescent="0.25"/>
  <sheetData>
    <row r="1" spans="1:8" ht="23.45" customHeight="1" x14ac:dyDescent="0.25">
      <c r="A1" s="37" t="s">
        <v>895</v>
      </c>
    </row>
    <row r="2" spans="1:8" ht="15.75" x14ac:dyDescent="0.25">
      <c r="A2" s="37" t="s">
        <v>531</v>
      </c>
      <c r="B2" s="37" t="s">
        <v>91</v>
      </c>
      <c r="C2" s="37" t="s">
        <v>228</v>
      </c>
      <c r="D2" s="37" t="s">
        <v>96</v>
      </c>
      <c r="E2" s="37" t="s">
        <v>229</v>
      </c>
      <c r="F2" s="37" t="s">
        <v>230</v>
      </c>
      <c r="G2" s="37" t="s">
        <v>93</v>
      </c>
      <c r="H2" s="37" t="s">
        <v>231</v>
      </c>
    </row>
    <row r="3" spans="1:8" x14ac:dyDescent="0.25">
      <c r="A3" s="1" t="s">
        <v>216</v>
      </c>
      <c r="B3">
        <v>40</v>
      </c>
      <c r="C3">
        <v>5</v>
      </c>
      <c r="D3">
        <v>35</v>
      </c>
      <c r="E3">
        <v>55</v>
      </c>
      <c r="F3">
        <v>0</v>
      </c>
      <c r="G3">
        <v>40</v>
      </c>
      <c r="H3">
        <v>0</v>
      </c>
    </row>
    <row r="4" spans="1:8" x14ac:dyDescent="0.25">
      <c r="A4" s="1" t="s">
        <v>217</v>
      </c>
      <c r="B4">
        <v>320</v>
      </c>
      <c r="C4">
        <v>190</v>
      </c>
      <c r="D4">
        <v>85</v>
      </c>
      <c r="E4">
        <v>220</v>
      </c>
      <c r="F4">
        <v>435</v>
      </c>
      <c r="G4">
        <v>445</v>
      </c>
      <c r="H4">
        <v>50</v>
      </c>
    </row>
    <row r="5" spans="1:8" x14ac:dyDescent="0.25">
      <c r="A5" s="1" t="s">
        <v>223</v>
      </c>
      <c r="B5">
        <v>40</v>
      </c>
      <c r="C5">
        <v>0</v>
      </c>
      <c r="D5">
        <v>0</v>
      </c>
      <c r="E5">
        <v>0</v>
      </c>
      <c r="F5">
        <v>75</v>
      </c>
      <c r="G5">
        <v>75</v>
      </c>
      <c r="H5">
        <v>0</v>
      </c>
    </row>
    <row r="6" spans="1:8" x14ac:dyDescent="0.25">
      <c r="A6" s="1" t="s">
        <v>763</v>
      </c>
      <c r="B6">
        <v>0</v>
      </c>
      <c r="C6">
        <v>0</v>
      </c>
      <c r="D6">
        <v>0</v>
      </c>
      <c r="E6">
        <v>0</v>
      </c>
      <c r="F6">
        <v>0</v>
      </c>
      <c r="G6">
        <v>20</v>
      </c>
      <c r="H6">
        <v>0</v>
      </c>
    </row>
    <row r="7" spans="1:8" x14ac:dyDescent="0.25">
      <c r="A7" s="1" t="s">
        <v>54</v>
      </c>
      <c r="B7" s="1">
        <v>395</v>
      </c>
      <c r="C7" s="1">
        <v>190</v>
      </c>
      <c r="D7" s="1">
        <v>115</v>
      </c>
      <c r="E7" s="1">
        <v>275</v>
      </c>
      <c r="F7" s="1">
        <v>510</v>
      </c>
      <c r="G7" s="1">
        <v>585</v>
      </c>
      <c r="H7" s="1">
        <v>50</v>
      </c>
    </row>
    <row r="8" spans="1:8" x14ac:dyDescent="0.25">
      <c r="A8" s="389" t="s">
        <v>377</v>
      </c>
    </row>
    <row r="9" spans="1:8" x14ac:dyDescent="0.25">
      <c r="A9" s="389" t="s">
        <v>171</v>
      </c>
    </row>
    <row r="10" spans="1:8" x14ac:dyDescent="0.25">
      <c r="A10" s="389" t="s">
        <v>752</v>
      </c>
    </row>
    <row r="11" spans="1:8" x14ac:dyDescent="0.25">
      <c r="A11" s="389" t="s">
        <v>552</v>
      </c>
    </row>
    <row r="12" spans="1:8" x14ac:dyDescent="0.25">
      <c r="A12" s="389" t="s">
        <v>669</v>
      </c>
    </row>
    <row r="13" spans="1:8" x14ac:dyDescent="0.25">
      <c r="A13" t="s">
        <v>897</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131C-895C-436D-9C6D-07EEA7BDBE44}">
  <dimension ref="A1:C30"/>
  <sheetViews>
    <sheetView workbookViewId="0">
      <selection activeCell="C34" sqref="C34"/>
    </sheetView>
  </sheetViews>
  <sheetFormatPr defaultRowHeight="15" x14ac:dyDescent="0.25"/>
  <cols>
    <col min="1" max="1" width="10.5703125" customWidth="1"/>
    <col min="2" max="2" width="21" bestFit="1" customWidth="1"/>
    <col min="3" max="3" width="20.140625" bestFit="1" customWidth="1"/>
  </cols>
  <sheetData>
    <row r="1" spans="1:3" ht="20.45" customHeight="1" x14ac:dyDescent="0.25">
      <c r="A1" s="37" t="s">
        <v>896</v>
      </c>
    </row>
    <row r="2" spans="1:3" x14ac:dyDescent="0.25">
      <c r="A2" s="1" t="s">
        <v>390</v>
      </c>
      <c r="B2" s="1" t="s">
        <v>893</v>
      </c>
      <c r="C2" s="1" t="s">
        <v>894</v>
      </c>
    </row>
    <row r="3" spans="1:3" x14ac:dyDescent="0.25">
      <c r="A3" s="1" t="s">
        <v>91</v>
      </c>
      <c r="B3" t="s">
        <v>873</v>
      </c>
      <c r="C3">
        <v>165</v>
      </c>
    </row>
    <row r="4" spans="1:3" x14ac:dyDescent="0.25">
      <c r="A4" s="1" t="s">
        <v>91</v>
      </c>
      <c r="B4" t="s">
        <v>874</v>
      </c>
      <c r="C4">
        <v>5</v>
      </c>
    </row>
    <row r="5" spans="1:3" x14ac:dyDescent="0.25">
      <c r="A5" s="1" t="s">
        <v>91</v>
      </c>
      <c r="B5" t="s">
        <v>875</v>
      </c>
      <c r="C5">
        <v>70</v>
      </c>
    </row>
    <row r="6" spans="1:3" x14ac:dyDescent="0.25">
      <c r="A6" s="1" t="s">
        <v>91</v>
      </c>
      <c r="B6" t="s">
        <v>876</v>
      </c>
      <c r="C6">
        <v>155</v>
      </c>
    </row>
    <row r="7" spans="1:3" x14ac:dyDescent="0.25">
      <c r="A7" s="1" t="s">
        <v>228</v>
      </c>
      <c r="B7" t="s">
        <v>877</v>
      </c>
      <c r="C7">
        <v>55</v>
      </c>
    </row>
    <row r="8" spans="1:3" x14ac:dyDescent="0.25">
      <c r="A8" s="1" t="s">
        <v>228</v>
      </c>
      <c r="B8" t="s">
        <v>878</v>
      </c>
      <c r="C8">
        <v>5</v>
      </c>
    </row>
    <row r="9" spans="1:3" x14ac:dyDescent="0.25">
      <c r="A9" s="1" t="s">
        <v>228</v>
      </c>
      <c r="B9" t="s">
        <v>879</v>
      </c>
      <c r="C9">
        <v>20</v>
      </c>
    </row>
    <row r="10" spans="1:3" x14ac:dyDescent="0.25">
      <c r="A10" s="1" t="s">
        <v>228</v>
      </c>
      <c r="B10" t="s">
        <v>898</v>
      </c>
      <c r="C10">
        <v>110</v>
      </c>
    </row>
    <row r="11" spans="1:3" x14ac:dyDescent="0.25">
      <c r="A11" s="1" t="s">
        <v>96</v>
      </c>
      <c r="B11" t="s">
        <v>880</v>
      </c>
      <c r="C11">
        <v>115</v>
      </c>
    </row>
    <row r="12" spans="1:3" x14ac:dyDescent="0.25">
      <c r="A12" s="1" t="s">
        <v>229</v>
      </c>
      <c r="B12" t="s">
        <v>881</v>
      </c>
      <c r="C12">
        <v>105</v>
      </c>
    </row>
    <row r="13" spans="1:3" x14ac:dyDescent="0.25">
      <c r="A13" s="1" t="s">
        <v>229</v>
      </c>
      <c r="B13" t="s">
        <v>882</v>
      </c>
      <c r="C13">
        <v>5</v>
      </c>
    </row>
    <row r="14" spans="1:3" x14ac:dyDescent="0.25">
      <c r="A14" s="1" t="s">
        <v>229</v>
      </c>
      <c r="B14" t="s">
        <v>883</v>
      </c>
      <c r="C14">
        <v>145</v>
      </c>
    </row>
    <row r="15" spans="1:3" x14ac:dyDescent="0.25">
      <c r="A15" s="1" t="s">
        <v>229</v>
      </c>
      <c r="B15" t="s">
        <v>884</v>
      </c>
      <c r="C15">
        <v>20</v>
      </c>
    </row>
    <row r="16" spans="1:3" x14ac:dyDescent="0.25">
      <c r="A16" s="1" t="s">
        <v>230</v>
      </c>
      <c r="B16" t="s">
        <v>885</v>
      </c>
      <c r="C16">
        <v>25</v>
      </c>
    </row>
    <row r="17" spans="1:3" x14ac:dyDescent="0.25">
      <c r="A17" s="1" t="s">
        <v>230</v>
      </c>
      <c r="B17" t="s">
        <v>886</v>
      </c>
      <c r="C17">
        <v>170</v>
      </c>
    </row>
    <row r="18" spans="1:3" x14ac:dyDescent="0.25">
      <c r="A18" s="1" t="s">
        <v>230</v>
      </c>
      <c r="B18" t="s">
        <v>887</v>
      </c>
      <c r="C18">
        <v>165</v>
      </c>
    </row>
    <row r="19" spans="1:3" x14ac:dyDescent="0.25">
      <c r="A19" s="1" t="s">
        <v>230</v>
      </c>
      <c r="B19" t="s">
        <v>888</v>
      </c>
      <c r="C19">
        <v>150</v>
      </c>
    </row>
    <row r="20" spans="1:3" x14ac:dyDescent="0.25">
      <c r="A20" s="1" t="s">
        <v>93</v>
      </c>
      <c r="B20" t="s">
        <v>889</v>
      </c>
      <c r="C20">
        <v>300</v>
      </c>
    </row>
    <row r="21" spans="1:3" x14ac:dyDescent="0.25">
      <c r="A21" s="1" t="s">
        <v>93</v>
      </c>
      <c r="B21" t="s">
        <v>890</v>
      </c>
      <c r="C21">
        <v>65</v>
      </c>
    </row>
    <row r="22" spans="1:3" x14ac:dyDescent="0.25">
      <c r="A22" s="1" t="s">
        <v>93</v>
      </c>
      <c r="B22" t="s">
        <v>891</v>
      </c>
      <c r="C22">
        <v>215</v>
      </c>
    </row>
    <row r="23" spans="1:3" x14ac:dyDescent="0.25">
      <c r="A23" s="1" t="s">
        <v>231</v>
      </c>
      <c r="B23" t="s">
        <v>892</v>
      </c>
      <c r="C23">
        <v>50</v>
      </c>
    </row>
    <row r="24" spans="1:3" x14ac:dyDescent="0.25">
      <c r="A24" s="389" t="s">
        <v>377</v>
      </c>
    </row>
    <row r="25" spans="1:3" x14ac:dyDescent="0.25">
      <c r="A25" s="389" t="s">
        <v>171</v>
      </c>
    </row>
    <row r="26" spans="1:3" x14ac:dyDescent="0.25">
      <c r="A26" s="389" t="s">
        <v>752</v>
      </c>
    </row>
    <row r="27" spans="1:3" x14ac:dyDescent="0.25">
      <c r="A27" s="389" t="s">
        <v>552</v>
      </c>
    </row>
    <row r="28" spans="1:3" x14ac:dyDescent="0.25">
      <c r="A28" s="389" t="s">
        <v>669</v>
      </c>
    </row>
    <row r="29" spans="1:3" x14ac:dyDescent="0.25">
      <c r="A29" t="s">
        <v>897</v>
      </c>
    </row>
    <row r="30" spans="1:3" x14ac:dyDescent="0.25">
      <c r="A30" s="389" t="s">
        <v>899</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4CD5-B5DC-4A44-BA72-623C570609A1}">
  <dimension ref="A1:F28"/>
  <sheetViews>
    <sheetView topLeftCell="A17" workbookViewId="0">
      <selection activeCell="A22" sqref="A22"/>
    </sheetView>
  </sheetViews>
  <sheetFormatPr defaultRowHeight="15" x14ac:dyDescent="0.25"/>
  <cols>
    <col min="1" max="1" width="32.85546875" customWidth="1"/>
  </cols>
  <sheetData>
    <row r="1" spans="1:6" x14ac:dyDescent="0.25">
      <c r="A1" s="390" t="s">
        <v>901</v>
      </c>
    </row>
    <row r="2" spans="1:6" x14ac:dyDescent="0.25">
      <c r="A2" t="s">
        <v>900</v>
      </c>
      <c r="B2" t="s">
        <v>182</v>
      </c>
      <c r="C2" t="s">
        <v>496</v>
      </c>
      <c r="D2" t="s">
        <v>686</v>
      </c>
      <c r="E2" t="s">
        <v>710</v>
      </c>
      <c r="F2" t="s">
        <v>871</v>
      </c>
    </row>
    <row r="3" spans="1:6" x14ac:dyDescent="0.25">
      <c r="A3" t="s">
        <v>153</v>
      </c>
      <c r="B3">
        <v>0</v>
      </c>
      <c r="C3">
        <v>0</v>
      </c>
      <c r="D3">
        <v>0</v>
      </c>
      <c r="E3">
        <v>10</v>
      </c>
      <c r="F3">
        <v>5</v>
      </c>
    </row>
    <row r="4" spans="1:6" x14ac:dyDescent="0.25">
      <c r="A4" t="s">
        <v>154</v>
      </c>
      <c r="B4">
        <v>0</v>
      </c>
      <c r="C4">
        <v>0</v>
      </c>
      <c r="D4">
        <v>5</v>
      </c>
      <c r="E4">
        <v>0</v>
      </c>
      <c r="F4">
        <v>5</v>
      </c>
    </row>
    <row r="5" spans="1:6" x14ac:dyDescent="0.25">
      <c r="A5" t="s">
        <v>155</v>
      </c>
      <c r="B5">
        <v>5</v>
      </c>
      <c r="C5">
        <v>5</v>
      </c>
      <c r="D5">
        <v>5</v>
      </c>
      <c r="E5">
        <v>5</v>
      </c>
      <c r="F5">
        <v>5</v>
      </c>
    </row>
    <row r="6" spans="1:6" x14ac:dyDescent="0.25">
      <c r="A6" t="s">
        <v>156</v>
      </c>
      <c r="B6">
        <v>5</v>
      </c>
      <c r="C6">
        <v>5</v>
      </c>
      <c r="D6">
        <v>5</v>
      </c>
      <c r="E6">
        <v>5</v>
      </c>
      <c r="F6">
        <v>10</v>
      </c>
    </row>
    <row r="7" spans="1:6" x14ac:dyDescent="0.25">
      <c r="A7" t="s">
        <v>157</v>
      </c>
      <c r="B7">
        <v>5</v>
      </c>
      <c r="C7">
        <v>10</v>
      </c>
      <c r="D7">
        <v>15</v>
      </c>
      <c r="E7">
        <v>10</v>
      </c>
      <c r="F7">
        <v>10</v>
      </c>
    </row>
    <row r="8" spans="1:6" x14ac:dyDescent="0.25">
      <c r="A8" t="s">
        <v>158</v>
      </c>
      <c r="B8">
        <v>5</v>
      </c>
      <c r="C8">
        <v>5</v>
      </c>
      <c r="D8">
        <v>20</v>
      </c>
      <c r="E8">
        <v>20</v>
      </c>
      <c r="F8">
        <v>15</v>
      </c>
    </row>
    <row r="9" spans="1:6" x14ac:dyDescent="0.25">
      <c r="A9" t="s">
        <v>754</v>
      </c>
      <c r="B9">
        <v>25</v>
      </c>
      <c r="C9">
        <v>40</v>
      </c>
      <c r="D9">
        <v>55</v>
      </c>
      <c r="E9">
        <v>65</v>
      </c>
      <c r="F9">
        <v>55</v>
      </c>
    </row>
    <row r="10" spans="1:6" x14ac:dyDescent="0.25">
      <c r="A10" t="s">
        <v>160</v>
      </c>
      <c r="B10">
        <v>0</v>
      </c>
      <c r="C10">
        <v>5</v>
      </c>
      <c r="D10">
        <v>10</v>
      </c>
      <c r="E10">
        <v>10</v>
      </c>
      <c r="F10">
        <v>10</v>
      </c>
    </row>
    <row r="11" spans="1:6" x14ac:dyDescent="0.25">
      <c r="A11" t="s">
        <v>161</v>
      </c>
      <c r="B11">
        <v>5</v>
      </c>
      <c r="C11">
        <v>15</v>
      </c>
      <c r="D11">
        <v>15</v>
      </c>
      <c r="E11">
        <v>15</v>
      </c>
      <c r="F11">
        <v>15</v>
      </c>
    </row>
    <row r="12" spans="1:6" x14ac:dyDescent="0.25">
      <c r="A12" t="s">
        <v>162</v>
      </c>
      <c r="B12">
        <v>30</v>
      </c>
      <c r="C12">
        <v>40</v>
      </c>
      <c r="D12">
        <v>45</v>
      </c>
      <c r="E12">
        <v>75</v>
      </c>
      <c r="F12">
        <v>70</v>
      </c>
    </row>
    <row r="13" spans="1:6" x14ac:dyDescent="0.25">
      <c r="A13" t="s">
        <v>755</v>
      </c>
      <c r="B13">
        <v>25</v>
      </c>
      <c r="C13">
        <v>45</v>
      </c>
      <c r="D13">
        <v>60</v>
      </c>
      <c r="E13">
        <v>70</v>
      </c>
      <c r="F13">
        <v>65</v>
      </c>
    </row>
    <row r="14" spans="1:6" x14ac:dyDescent="0.25">
      <c r="A14" t="s">
        <v>164</v>
      </c>
      <c r="B14">
        <v>10</v>
      </c>
      <c r="C14">
        <v>20</v>
      </c>
      <c r="D14">
        <v>20</v>
      </c>
      <c r="E14">
        <v>20</v>
      </c>
      <c r="F14">
        <v>20</v>
      </c>
    </row>
    <row r="15" spans="1:6" x14ac:dyDescent="0.25">
      <c r="A15" t="s">
        <v>165</v>
      </c>
      <c r="B15">
        <v>0</v>
      </c>
      <c r="C15">
        <v>5</v>
      </c>
      <c r="D15">
        <v>15</v>
      </c>
      <c r="E15">
        <v>10</v>
      </c>
      <c r="F15">
        <v>10</v>
      </c>
    </row>
    <row r="16" spans="1:6" x14ac:dyDescent="0.25">
      <c r="A16" t="s">
        <v>166</v>
      </c>
      <c r="B16">
        <v>0</v>
      </c>
      <c r="C16">
        <v>10</v>
      </c>
      <c r="D16">
        <v>15</v>
      </c>
      <c r="E16">
        <v>15</v>
      </c>
      <c r="F16">
        <v>20</v>
      </c>
    </row>
    <row r="17" spans="1:6" x14ac:dyDescent="0.25">
      <c r="A17" t="s">
        <v>167</v>
      </c>
      <c r="B17">
        <v>20</v>
      </c>
      <c r="C17">
        <v>25</v>
      </c>
      <c r="D17">
        <v>35</v>
      </c>
      <c r="E17">
        <v>40</v>
      </c>
      <c r="F17">
        <v>50</v>
      </c>
    </row>
    <row r="18" spans="1:6" x14ac:dyDescent="0.25">
      <c r="A18" t="s">
        <v>168</v>
      </c>
      <c r="B18">
        <v>5</v>
      </c>
      <c r="C18">
        <v>5</v>
      </c>
      <c r="D18">
        <v>10</v>
      </c>
      <c r="E18">
        <v>10</v>
      </c>
      <c r="F18">
        <v>15</v>
      </c>
    </row>
    <row r="19" spans="1:6" x14ac:dyDescent="0.25">
      <c r="A19" t="s">
        <v>169</v>
      </c>
      <c r="B19">
        <v>20</v>
      </c>
      <c r="C19">
        <v>25</v>
      </c>
      <c r="D19">
        <v>30</v>
      </c>
      <c r="E19">
        <v>45</v>
      </c>
      <c r="F19">
        <v>35</v>
      </c>
    </row>
    <row r="20" spans="1:6" x14ac:dyDescent="0.25">
      <c r="A20" t="s">
        <v>170</v>
      </c>
      <c r="B20">
        <v>10</v>
      </c>
      <c r="C20">
        <v>25</v>
      </c>
      <c r="D20">
        <v>40</v>
      </c>
      <c r="E20">
        <v>40</v>
      </c>
      <c r="F20">
        <v>45</v>
      </c>
    </row>
    <row r="21" spans="1:6" x14ac:dyDescent="0.25">
      <c r="A21" s="1" t="s">
        <v>54</v>
      </c>
      <c r="B21" s="1">
        <v>185</v>
      </c>
      <c r="C21" s="1">
        <v>275</v>
      </c>
      <c r="D21" s="1">
        <v>400</v>
      </c>
      <c r="E21" s="1">
        <v>465</v>
      </c>
      <c r="F21" s="1">
        <v>460</v>
      </c>
    </row>
    <row r="22" spans="1:6" x14ac:dyDescent="0.25">
      <c r="A22" s="389" t="s">
        <v>377</v>
      </c>
    </row>
    <row r="23" spans="1:6" x14ac:dyDescent="0.25">
      <c r="A23" s="389" t="s">
        <v>171</v>
      </c>
    </row>
    <row r="24" spans="1:6" x14ac:dyDescent="0.25">
      <c r="A24" s="389" t="s">
        <v>752</v>
      </c>
    </row>
    <row r="25" spans="1:6" x14ac:dyDescent="0.25">
      <c r="A25" s="389" t="s">
        <v>552</v>
      </c>
    </row>
    <row r="26" spans="1:6" x14ac:dyDescent="0.25">
      <c r="A26" s="389" t="s">
        <v>669</v>
      </c>
    </row>
    <row r="27" spans="1:6" x14ac:dyDescent="0.25">
      <c r="A27" t="s">
        <v>904</v>
      </c>
    </row>
    <row r="28" spans="1:6" x14ac:dyDescent="0.25">
      <c r="A28" s="389" t="s">
        <v>903</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815D4-D3E2-401D-9DBF-06DAF067EADB}">
  <dimension ref="A1:F28"/>
  <sheetViews>
    <sheetView topLeftCell="A20" workbookViewId="0">
      <selection activeCell="A28" sqref="A28"/>
    </sheetView>
  </sheetViews>
  <sheetFormatPr defaultRowHeight="15" x14ac:dyDescent="0.25"/>
  <cols>
    <col min="1" max="1" width="29.85546875" bestFit="1" customWidth="1"/>
    <col min="2" max="6" width="8.85546875" style="27"/>
  </cols>
  <sheetData>
    <row r="1" spans="1:6" x14ac:dyDescent="0.25">
      <c r="A1" s="1" t="s">
        <v>907</v>
      </c>
    </row>
    <row r="2" spans="1:6" x14ac:dyDescent="0.25">
      <c r="A2" s="1" t="s">
        <v>544</v>
      </c>
      <c r="B2" s="4" t="s">
        <v>180</v>
      </c>
      <c r="C2" s="4" t="s">
        <v>181</v>
      </c>
      <c r="D2" s="4" t="s">
        <v>182</v>
      </c>
      <c r="E2" s="4" t="s">
        <v>496</v>
      </c>
      <c r="F2" s="4" t="s">
        <v>686</v>
      </c>
    </row>
    <row r="3" spans="1:6" x14ac:dyDescent="0.25">
      <c r="A3" t="s">
        <v>153</v>
      </c>
      <c r="B3" s="27">
        <v>5</v>
      </c>
      <c r="C3" s="27">
        <v>5</v>
      </c>
      <c r="D3" s="27">
        <v>0</v>
      </c>
      <c r="E3" s="27">
        <v>5</v>
      </c>
      <c r="F3" s="27">
        <v>10</v>
      </c>
    </row>
    <row r="4" spans="1:6" x14ac:dyDescent="0.25">
      <c r="A4" t="s">
        <v>154</v>
      </c>
      <c r="B4" s="27">
        <v>5</v>
      </c>
      <c r="C4" s="27">
        <v>5</v>
      </c>
      <c r="D4" s="27">
        <v>0</v>
      </c>
      <c r="E4" s="27">
        <v>0</v>
      </c>
      <c r="F4" s="27">
        <v>5</v>
      </c>
    </row>
    <row r="5" spans="1:6" x14ac:dyDescent="0.25">
      <c r="A5" t="s">
        <v>155</v>
      </c>
      <c r="B5" s="27">
        <v>5</v>
      </c>
      <c r="C5" s="27">
        <v>5</v>
      </c>
      <c r="D5" s="27">
        <v>0</v>
      </c>
      <c r="E5" s="27">
        <v>5</v>
      </c>
      <c r="F5" s="27">
        <v>5</v>
      </c>
    </row>
    <row r="6" spans="1:6" x14ac:dyDescent="0.25">
      <c r="A6" t="s">
        <v>156</v>
      </c>
      <c r="B6" s="27">
        <v>5</v>
      </c>
      <c r="C6" s="27">
        <v>0</v>
      </c>
      <c r="D6" s="27">
        <v>5</v>
      </c>
      <c r="E6" s="27">
        <v>0</v>
      </c>
      <c r="F6" s="27">
        <v>5</v>
      </c>
    </row>
    <row r="7" spans="1:6" x14ac:dyDescent="0.25">
      <c r="A7" t="s">
        <v>157</v>
      </c>
      <c r="B7" s="27">
        <v>5</v>
      </c>
      <c r="C7" s="27">
        <v>10</v>
      </c>
      <c r="D7" s="27">
        <v>5</v>
      </c>
      <c r="E7" s="27">
        <v>5</v>
      </c>
      <c r="F7" s="27">
        <v>10</v>
      </c>
    </row>
    <row r="8" spans="1:6" x14ac:dyDescent="0.25">
      <c r="A8" t="s">
        <v>158</v>
      </c>
      <c r="B8" s="27">
        <v>0</v>
      </c>
      <c r="C8" s="27">
        <v>5</v>
      </c>
      <c r="D8" s="27">
        <v>0</v>
      </c>
      <c r="E8" s="27">
        <v>0</v>
      </c>
      <c r="F8" s="27">
        <v>10</v>
      </c>
    </row>
    <row r="9" spans="1:6" x14ac:dyDescent="0.25">
      <c r="A9" t="s">
        <v>754</v>
      </c>
      <c r="B9" s="27">
        <v>5</v>
      </c>
      <c r="C9" s="27">
        <v>0</v>
      </c>
      <c r="D9" s="27">
        <v>0</v>
      </c>
      <c r="E9" s="27">
        <v>5</v>
      </c>
      <c r="F9" s="27">
        <v>10</v>
      </c>
    </row>
    <row r="10" spans="1:6" x14ac:dyDescent="0.25">
      <c r="A10" t="s">
        <v>160</v>
      </c>
      <c r="B10" s="27">
        <v>5</v>
      </c>
      <c r="C10" s="27">
        <v>10</v>
      </c>
      <c r="D10" s="27">
        <v>0</v>
      </c>
      <c r="E10" s="27">
        <v>5</v>
      </c>
      <c r="F10" s="27">
        <v>5</v>
      </c>
    </row>
    <row r="11" spans="1:6" x14ac:dyDescent="0.25">
      <c r="A11" t="s">
        <v>161</v>
      </c>
      <c r="B11" s="27">
        <v>5</v>
      </c>
      <c r="C11" s="27">
        <v>10</v>
      </c>
      <c r="D11" s="27">
        <v>5</v>
      </c>
      <c r="E11" s="27">
        <v>5</v>
      </c>
      <c r="F11" s="27">
        <v>10</v>
      </c>
    </row>
    <row r="12" spans="1:6" x14ac:dyDescent="0.25">
      <c r="A12" t="s">
        <v>162</v>
      </c>
      <c r="B12" s="27">
        <v>5</v>
      </c>
      <c r="C12" s="27">
        <v>10</v>
      </c>
      <c r="D12" s="27">
        <v>0</v>
      </c>
      <c r="E12" s="27">
        <v>10</v>
      </c>
      <c r="F12" s="27">
        <v>10</v>
      </c>
    </row>
    <row r="13" spans="1:6" x14ac:dyDescent="0.25">
      <c r="A13" t="s">
        <v>755</v>
      </c>
      <c r="B13" s="27">
        <v>0</v>
      </c>
      <c r="C13" s="27">
        <v>0</v>
      </c>
      <c r="D13" s="27">
        <v>0</v>
      </c>
      <c r="E13" s="27">
        <v>10</v>
      </c>
      <c r="F13" s="27">
        <v>10</v>
      </c>
    </row>
    <row r="14" spans="1:6" x14ac:dyDescent="0.25">
      <c r="A14" t="s">
        <v>164</v>
      </c>
      <c r="B14" s="27">
        <v>5</v>
      </c>
      <c r="C14" s="27">
        <v>10</v>
      </c>
      <c r="D14" s="27">
        <v>5</v>
      </c>
      <c r="E14" s="27">
        <v>10</v>
      </c>
      <c r="F14" s="27">
        <v>15</v>
      </c>
    </row>
    <row r="15" spans="1:6" x14ac:dyDescent="0.25">
      <c r="A15" t="s">
        <v>165</v>
      </c>
      <c r="B15" s="27">
        <v>0</v>
      </c>
      <c r="C15" s="27">
        <v>5</v>
      </c>
      <c r="D15" s="27">
        <v>0</v>
      </c>
      <c r="E15" s="27">
        <v>5</v>
      </c>
      <c r="F15" s="27">
        <v>5</v>
      </c>
    </row>
    <row r="16" spans="1:6" x14ac:dyDescent="0.25">
      <c r="A16" t="s">
        <v>166</v>
      </c>
      <c r="B16" s="27">
        <v>5</v>
      </c>
      <c r="C16" s="27">
        <v>10</v>
      </c>
      <c r="D16" s="27">
        <v>5</v>
      </c>
      <c r="E16" s="27">
        <v>5</v>
      </c>
      <c r="F16" s="27">
        <v>10</v>
      </c>
    </row>
    <row r="17" spans="1:6" x14ac:dyDescent="0.25">
      <c r="A17" t="s">
        <v>167</v>
      </c>
      <c r="B17" s="27">
        <v>5</v>
      </c>
      <c r="C17" s="27">
        <v>5</v>
      </c>
      <c r="D17" s="27">
        <v>5</v>
      </c>
      <c r="E17" s="27">
        <v>15</v>
      </c>
      <c r="F17" s="27">
        <v>15</v>
      </c>
    </row>
    <row r="18" spans="1:6" x14ac:dyDescent="0.25">
      <c r="A18" t="s">
        <v>168</v>
      </c>
      <c r="B18" s="27">
        <v>5</v>
      </c>
      <c r="C18" s="27">
        <v>0</v>
      </c>
      <c r="D18" s="27">
        <v>0</v>
      </c>
      <c r="E18" s="27">
        <v>10</v>
      </c>
      <c r="F18" s="27">
        <v>5</v>
      </c>
    </row>
    <row r="19" spans="1:6" x14ac:dyDescent="0.25">
      <c r="A19" t="s">
        <v>169</v>
      </c>
      <c r="B19" s="27">
        <v>5</v>
      </c>
      <c r="C19" s="27">
        <v>10</v>
      </c>
      <c r="D19" s="27">
        <v>5</v>
      </c>
      <c r="E19" s="27">
        <v>5</v>
      </c>
      <c r="F19" s="27">
        <v>20</v>
      </c>
    </row>
    <row r="20" spans="1:6" x14ac:dyDescent="0.25">
      <c r="A20" t="s">
        <v>170</v>
      </c>
      <c r="B20" s="27">
        <v>5</v>
      </c>
      <c r="C20" s="27">
        <v>5</v>
      </c>
      <c r="D20" s="27">
        <v>0</v>
      </c>
      <c r="E20" s="27">
        <v>5</v>
      </c>
      <c r="F20" s="27">
        <v>10</v>
      </c>
    </row>
    <row r="21" spans="1:6" x14ac:dyDescent="0.25">
      <c r="A21" s="1" t="s">
        <v>54</v>
      </c>
      <c r="B21" s="4">
        <v>75</v>
      </c>
      <c r="C21" s="4">
        <v>105</v>
      </c>
      <c r="D21" s="4">
        <v>35</v>
      </c>
      <c r="E21" s="4">
        <v>110</v>
      </c>
      <c r="F21" s="4">
        <v>170</v>
      </c>
    </row>
    <row r="22" spans="1:6" x14ac:dyDescent="0.25">
      <c r="A22" s="297" t="s">
        <v>105</v>
      </c>
    </row>
    <row r="23" spans="1:6" x14ac:dyDescent="0.25">
      <c r="A23" s="389" t="s">
        <v>171</v>
      </c>
    </row>
    <row r="24" spans="1:6" x14ac:dyDescent="0.25">
      <c r="A24" s="389" t="s">
        <v>752</v>
      </c>
    </row>
    <row r="25" spans="1:6" x14ac:dyDescent="0.25">
      <c r="A25" s="389" t="s">
        <v>552</v>
      </c>
    </row>
    <row r="26" spans="1:6" x14ac:dyDescent="0.25">
      <c r="A26" s="389" t="s">
        <v>905</v>
      </c>
    </row>
    <row r="27" spans="1:6" x14ac:dyDescent="0.25">
      <c r="A27" t="s">
        <v>906</v>
      </c>
    </row>
    <row r="28" spans="1:6" x14ac:dyDescent="0.25">
      <c r="A28" s="389" t="s">
        <v>903</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81F3-2DC9-4962-8BC9-6269B354D57D}">
  <dimension ref="A1:B15"/>
  <sheetViews>
    <sheetView workbookViewId="0">
      <selection activeCell="A10" sqref="A10"/>
    </sheetView>
  </sheetViews>
  <sheetFormatPr defaultRowHeight="15" x14ac:dyDescent="0.25"/>
  <cols>
    <col min="1" max="1" width="32" customWidth="1"/>
  </cols>
  <sheetData>
    <row r="1" spans="1:2" x14ac:dyDescent="0.25">
      <c r="A1" s="1" t="s">
        <v>908</v>
      </c>
      <c r="B1" s="27"/>
    </row>
    <row r="2" spans="1:2" x14ac:dyDescent="0.25">
      <c r="A2" s="1" t="s">
        <v>544</v>
      </c>
      <c r="B2" s="4" t="s">
        <v>686</v>
      </c>
    </row>
    <row r="3" spans="1:2" x14ac:dyDescent="0.25">
      <c r="A3" t="s">
        <v>151</v>
      </c>
      <c r="B3">
        <v>5</v>
      </c>
    </row>
    <row r="4" spans="1:2" x14ac:dyDescent="0.25">
      <c r="A4" t="s">
        <v>152</v>
      </c>
      <c r="B4">
        <v>50</v>
      </c>
    </row>
    <row r="5" spans="1:2" x14ac:dyDescent="0.25">
      <c r="A5" t="s">
        <v>150</v>
      </c>
      <c r="B5">
        <v>40</v>
      </c>
    </row>
    <row r="6" spans="1:2" x14ac:dyDescent="0.25">
      <c r="A6" t="s">
        <v>131</v>
      </c>
      <c r="B6">
        <v>5</v>
      </c>
    </row>
    <row r="7" spans="1:2" x14ac:dyDescent="0.25">
      <c r="A7" t="s">
        <v>149</v>
      </c>
      <c r="B7">
        <v>10</v>
      </c>
    </row>
    <row r="8" spans="1:2" x14ac:dyDescent="0.25">
      <c r="A8" t="s">
        <v>148</v>
      </c>
      <c r="B8">
        <v>5</v>
      </c>
    </row>
    <row r="9" spans="1:2" x14ac:dyDescent="0.25">
      <c r="A9" s="1" t="s">
        <v>54</v>
      </c>
      <c r="B9" s="1">
        <v>115</v>
      </c>
    </row>
    <row r="10" spans="1:2" x14ac:dyDescent="0.25">
      <c r="A10" s="297" t="s">
        <v>105</v>
      </c>
      <c r="B10" s="27"/>
    </row>
    <row r="11" spans="1:2" x14ac:dyDescent="0.25">
      <c r="A11" s="389" t="s">
        <v>171</v>
      </c>
      <c r="B11" s="27"/>
    </row>
    <row r="12" spans="1:2" x14ac:dyDescent="0.25">
      <c r="A12" s="389" t="s">
        <v>752</v>
      </c>
      <c r="B12" s="27"/>
    </row>
    <row r="13" spans="1:2" x14ac:dyDescent="0.25">
      <c r="A13" s="389" t="s">
        <v>552</v>
      </c>
      <c r="B13" s="27"/>
    </row>
    <row r="14" spans="1:2" x14ac:dyDescent="0.25">
      <c r="A14" s="389" t="s">
        <v>905</v>
      </c>
      <c r="B14" s="27"/>
    </row>
    <row r="15" spans="1:2" x14ac:dyDescent="0.25">
      <c r="A15" s="389" t="s">
        <v>909</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A833-F9B0-45D3-985A-F214193899C7}">
  <dimension ref="A1:M48"/>
  <sheetViews>
    <sheetView topLeftCell="A40" zoomScale="90" zoomScaleNormal="90" workbookViewId="0">
      <selection activeCell="A48" sqref="A48"/>
    </sheetView>
  </sheetViews>
  <sheetFormatPr defaultRowHeight="15" x14ac:dyDescent="0.25"/>
  <cols>
    <col min="1" max="1" width="12.85546875" customWidth="1"/>
    <col min="2" max="7" width="16.5703125" customWidth="1"/>
    <col min="8" max="8" width="15.85546875" customWidth="1"/>
    <col min="9" max="13" width="13.85546875" customWidth="1"/>
  </cols>
  <sheetData>
    <row r="1" spans="1:13" ht="24.75" customHeight="1" x14ac:dyDescent="0.25">
      <c r="A1" s="37" t="s">
        <v>925</v>
      </c>
    </row>
    <row r="2" spans="1:13" ht="25.5" customHeight="1" x14ac:dyDescent="0.25">
      <c r="A2" s="1" t="s">
        <v>926</v>
      </c>
      <c r="H2" s="1" t="s">
        <v>931</v>
      </c>
    </row>
    <row r="3" spans="1:13" ht="45" x14ac:dyDescent="0.25">
      <c r="A3" s="391" t="s">
        <v>819</v>
      </c>
      <c r="B3" s="391" t="s">
        <v>910</v>
      </c>
      <c r="C3" s="391" t="s">
        <v>911</v>
      </c>
      <c r="D3" s="391" t="s">
        <v>912</v>
      </c>
      <c r="E3" s="391" t="s">
        <v>913</v>
      </c>
      <c r="F3" s="391" t="s">
        <v>914</v>
      </c>
      <c r="G3" s="10"/>
      <c r="H3" s="391" t="s">
        <v>819</v>
      </c>
      <c r="I3" s="391" t="s">
        <v>918</v>
      </c>
      <c r="J3" s="391" t="s">
        <v>919</v>
      </c>
      <c r="K3" s="391" t="s">
        <v>920</v>
      </c>
      <c r="L3" s="391" t="s">
        <v>921</v>
      </c>
      <c r="M3" s="391" t="s">
        <v>922</v>
      </c>
    </row>
    <row r="4" spans="1:13" x14ac:dyDescent="0.25">
      <c r="A4" s="1" t="s">
        <v>71</v>
      </c>
      <c r="B4">
        <v>20</v>
      </c>
      <c r="C4">
        <v>35</v>
      </c>
      <c r="D4">
        <v>30</v>
      </c>
      <c r="E4">
        <v>40</v>
      </c>
      <c r="F4">
        <v>30</v>
      </c>
      <c r="H4" s="1" t="s">
        <v>71</v>
      </c>
      <c r="I4">
        <v>17</v>
      </c>
      <c r="J4">
        <v>13</v>
      </c>
      <c r="K4">
        <v>13</v>
      </c>
      <c r="L4">
        <v>19</v>
      </c>
      <c r="M4">
        <v>22</v>
      </c>
    </row>
    <row r="5" spans="1:13" x14ac:dyDescent="0.25">
      <c r="A5" s="391" t="s">
        <v>915</v>
      </c>
      <c r="B5">
        <v>35</v>
      </c>
      <c r="C5">
        <v>65</v>
      </c>
      <c r="D5">
        <v>90</v>
      </c>
      <c r="E5">
        <v>90</v>
      </c>
      <c r="F5">
        <v>65</v>
      </c>
      <c r="H5" s="1" t="s">
        <v>915</v>
      </c>
      <c r="I5">
        <v>28</v>
      </c>
      <c r="J5">
        <v>25</v>
      </c>
      <c r="K5">
        <v>37</v>
      </c>
      <c r="L5">
        <v>44</v>
      </c>
      <c r="M5">
        <v>51</v>
      </c>
    </row>
    <row r="6" spans="1:13" x14ac:dyDescent="0.25">
      <c r="A6" s="1" t="s">
        <v>916</v>
      </c>
      <c r="B6">
        <v>55</v>
      </c>
      <c r="C6">
        <v>130</v>
      </c>
      <c r="D6">
        <v>100</v>
      </c>
      <c r="E6">
        <v>70</v>
      </c>
      <c r="F6">
        <v>25</v>
      </c>
      <c r="H6" s="1" t="s">
        <v>916</v>
      </c>
      <c r="I6">
        <v>42</v>
      </c>
      <c r="J6">
        <v>52</v>
      </c>
      <c r="K6">
        <v>42</v>
      </c>
      <c r="L6">
        <v>33</v>
      </c>
      <c r="M6">
        <v>20</v>
      </c>
    </row>
    <row r="7" spans="1:13" x14ac:dyDescent="0.25">
      <c r="A7" s="1" t="s">
        <v>917</v>
      </c>
      <c r="B7">
        <v>15</v>
      </c>
      <c r="C7">
        <v>25</v>
      </c>
      <c r="D7">
        <v>20</v>
      </c>
      <c r="E7">
        <v>10</v>
      </c>
      <c r="F7">
        <v>10</v>
      </c>
      <c r="H7" s="1" t="s">
        <v>917</v>
      </c>
      <c r="I7">
        <v>13</v>
      </c>
      <c r="J7">
        <v>9</v>
      </c>
      <c r="K7">
        <v>8</v>
      </c>
      <c r="L7">
        <v>4</v>
      </c>
      <c r="M7">
        <v>6</v>
      </c>
    </row>
    <row r="8" spans="1:13" x14ac:dyDescent="0.25">
      <c r="A8" s="1" t="s">
        <v>54</v>
      </c>
      <c r="B8" s="1">
        <v>125</v>
      </c>
      <c r="C8" s="1">
        <v>255</v>
      </c>
      <c r="D8" s="1">
        <v>245</v>
      </c>
      <c r="E8" s="1">
        <v>205</v>
      </c>
      <c r="F8" s="1">
        <v>125</v>
      </c>
      <c r="G8" s="1"/>
      <c r="H8" s="1" t="s">
        <v>54</v>
      </c>
      <c r="I8" s="1">
        <v>100</v>
      </c>
      <c r="J8" s="1">
        <v>100</v>
      </c>
      <c r="K8" s="1">
        <v>100</v>
      </c>
      <c r="L8" s="1">
        <v>100</v>
      </c>
      <c r="M8" s="1">
        <v>100</v>
      </c>
    </row>
    <row r="10" spans="1:13" x14ac:dyDescent="0.25">
      <c r="A10" s="1" t="s">
        <v>927</v>
      </c>
      <c r="H10" s="1" t="s">
        <v>932</v>
      </c>
      <c r="I10" s="1"/>
      <c r="J10" s="1"/>
      <c r="K10" s="1"/>
      <c r="L10" s="1"/>
    </row>
    <row r="11" spans="1:13" ht="45" x14ac:dyDescent="0.25">
      <c r="A11" s="391" t="s">
        <v>819</v>
      </c>
      <c r="B11" s="391" t="s">
        <v>910</v>
      </c>
      <c r="C11" s="391" t="s">
        <v>911</v>
      </c>
      <c r="D11" s="391" t="s">
        <v>912</v>
      </c>
      <c r="E11" s="391" t="s">
        <v>913</v>
      </c>
      <c r="F11" s="391" t="s">
        <v>914</v>
      </c>
      <c r="H11" s="391" t="s">
        <v>819</v>
      </c>
      <c r="I11" s="391" t="s">
        <v>918</v>
      </c>
      <c r="J11" s="391" t="s">
        <v>919</v>
      </c>
      <c r="K11" s="391" t="s">
        <v>920</v>
      </c>
      <c r="L11" s="391" t="s">
        <v>921</v>
      </c>
      <c r="M11" s="391" t="s">
        <v>922</v>
      </c>
    </row>
    <row r="12" spans="1:13" x14ac:dyDescent="0.25">
      <c r="A12" s="391" t="s">
        <v>71</v>
      </c>
      <c r="B12" s="10">
        <v>20</v>
      </c>
      <c r="C12" s="10">
        <v>35</v>
      </c>
      <c r="D12" s="10">
        <v>45</v>
      </c>
      <c r="E12" s="10">
        <v>50</v>
      </c>
      <c r="F12" s="10">
        <v>20</v>
      </c>
      <c r="H12" s="1" t="s">
        <v>71</v>
      </c>
      <c r="I12" s="10">
        <v>18</v>
      </c>
      <c r="J12" s="10">
        <v>14</v>
      </c>
      <c r="K12" s="10">
        <v>17</v>
      </c>
      <c r="L12" s="10">
        <v>22</v>
      </c>
      <c r="M12" s="10">
        <v>18</v>
      </c>
    </row>
    <row r="13" spans="1:13" x14ac:dyDescent="0.25">
      <c r="A13" s="391" t="s">
        <v>915</v>
      </c>
      <c r="B13" s="10">
        <v>45</v>
      </c>
      <c r="C13" s="10">
        <v>80</v>
      </c>
      <c r="D13" s="10">
        <v>85</v>
      </c>
      <c r="E13" s="10">
        <v>85</v>
      </c>
      <c r="F13" s="10">
        <v>50</v>
      </c>
      <c r="H13" s="1" t="s">
        <v>915</v>
      </c>
      <c r="I13" s="10">
        <v>40</v>
      </c>
      <c r="J13" s="10">
        <v>32</v>
      </c>
      <c r="K13" s="10">
        <v>33</v>
      </c>
      <c r="L13" s="10">
        <v>40</v>
      </c>
      <c r="M13" s="10">
        <v>45</v>
      </c>
    </row>
    <row r="14" spans="1:13" ht="14.1" customHeight="1" x14ac:dyDescent="0.25">
      <c r="A14" s="391" t="s">
        <v>916</v>
      </c>
      <c r="B14" s="10">
        <v>35</v>
      </c>
      <c r="C14" s="10">
        <v>125</v>
      </c>
      <c r="D14" s="10">
        <v>110</v>
      </c>
      <c r="E14" s="10">
        <v>65</v>
      </c>
      <c r="F14" s="10">
        <v>30</v>
      </c>
      <c r="H14" s="1" t="s">
        <v>916</v>
      </c>
      <c r="I14" s="10">
        <v>32</v>
      </c>
      <c r="J14" s="10">
        <v>49</v>
      </c>
      <c r="K14" s="10">
        <v>43</v>
      </c>
      <c r="L14" s="10">
        <v>30</v>
      </c>
      <c r="M14" s="10">
        <v>27</v>
      </c>
    </row>
    <row r="15" spans="1:13" x14ac:dyDescent="0.25">
      <c r="A15" s="391" t="s">
        <v>917</v>
      </c>
      <c r="B15" s="10">
        <v>10</v>
      </c>
      <c r="C15" s="10">
        <v>15</v>
      </c>
      <c r="D15" s="10">
        <v>20</v>
      </c>
      <c r="E15" s="10">
        <v>20</v>
      </c>
      <c r="F15" s="10">
        <v>10</v>
      </c>
      <c r="H15" s="1" t="s">
        <v>917</v>
      </c>
      <c r="I15" s="10">
        <v>9</v>
      </c>
      <c r="J15" s="10">
        <v>5</v>
      </c>
      <c r="K15" s="10">
        <v>7</v>
      </c>
      <c r="L15" s="10">
        <v>8</v>
      </c>
      <c r="M15" s="10">
        <v>10</v>
      </c>
    </row>
    <row r="16" spans="1:13" x14ac:dyDescent="0.25">
      <c r="A16" s="391" t="s">
        <v>54</v>
      </c>
      <c r="B16" s="1">
        <v>115</v>
      </c>
      <c r="C16" s="1">
        <v>250</v>
      </c>
      <c r="D16" s="1">
        <v>260</v>
      </c>
      <c r="E16" s="1">
        <v>215</v>
      </c>
      <c r="F16" s="1">
        <v>110</v>
      </c>
      <c r="H16" s="1" t="s">
        <v>54</v>
      </c>
      <c r="I16" s="1">
        <v>100</v>
      </c>
      <c r="J16" s="1">
        <v>100</v>
      </c>
      <c r="K16" s="1">
        <v>100</v>
      </c>
      <c r="L16" s="1">
        <v>100</v>
      </c>
      <c r="M16" s="1">
        <v>100</v>
      </c>
    </row>
    <row r="18" spans="1:13" x14ac:dyDescent="0.25">
      <c r="A18" s="1" t="s">
        <v>928</v>
      </c>
      <c r="H18" s="1" t="s">
        <v>933</v>
      </c>
    </row>
    <row r="19" spans="1:13" s="10" customFormat="1" ht="45" x14ac:dyDescent="0.25">
      <c r="A19" s="391" t="s">
        <v>819</v>
      </c>
      <c r="B19" s="391" t="s">
        <v>910</v>
      </c>
      <c r="C19" s="391" t="s">
        <v>911</v>
      </c>
      <c r="D19" s="391" t="s">
        <v>912</v>
      </c>
      <c r="E19" s="391" t="s">
        <v>913</v>
      </c>
      <c r="F19" s="391" t="s">
        <v>914</v>
      </c>
      <c r="H19" s="391" t="s">
        <v>819</v>
      </c>
      <c r="I19" s="391" t="s">
        <v>918</v>
      </c>
      <c r="J19" s="391" t="s">
        <v>919</v>
      </c>
      <c r="K19" s="391" t="s">
        <v>920</v>
      </c>
      <c r="L19" s="391" t="s">
        <v>921</v>
      </c>
      <c r="M19" s="391" t="s">
        <v>922</v>
      </c>
    </row>
    <row r="20" spans="1:13" x14ac:dyDescent="0.25">
      <c r="A20" s="391" t="s">
        <v>71</v>
      </c>
      <c r="B20">
        <v>30</v>
      </c>
      <c r="C20">
        <v>40</v>
      </c>
      <c r="D20">
        <v>35</v>
      </c>
      <c r="E20">
        <v>35</v>
      </c>
      <c r="F20">
        <v>20</v>
      </c>
      <c r="H20" s="1" t="s">
        <v>71</v>
      </c>
      <c r="I20">
        <v>27</v>
      </c>
      <c r="J20">
        <v>16</v>
      </c>
      <c r="K20">
        <v>16</v>
      </c>
      <c r="L20">
        <v>21</v>
      </c>
      <c r="M20">
        <v>17</v>
      </c>
    </row>
    <row r="21" spans="1:13" x14ac:dyDescent="0.25">
      <c r="A21" s="391" t="s">
        <v>915</v>
      </c>
      <c r="B21">
        <v>25</v>
      </c>
      <c r="C21">
        <v>50</v>
      </c>
      <c r="D21">
        <v>85</v>
      </c>
      <c r="E21">
        <v>80</v>
      </c>
      <c r="F21">
        <v>50</v>
      </c>
      <c r="H21" s="1" t="s">
        <v>915</v>
      </c>
      <c r="I21">
        <v>22</v>
      </c>
      <c r="J21">
        <v>22</v>
      </c>
      <c r="K21">
        <v>38</v>
      </c>
      <c r="L21">
        <v>44</v>
      </c>
      <c r="M21">
        <v>43</v>
      </c>
    </row>
    <row r="22" spans="1:13" ht="30" x14ac:dyDescent="0.25">
      <c r="A22" s="391" t="s">
        <v>916</v>
      </c>
      <c r="B22">
        <v>40</v>
      </c>
      <c r="C22">
        <v>110</v>
      </c>
      <c r="D22">
        <v>80</v>
      </c>
      <c r="E22">
        <v>55</v>
      </c>
      <c r="F22">
        <v>35</v>
      </c>
      <c r="H22" s="1" t="s">
        <v>916</v>
      </c>
      <c r="I22">
        <v>39</v>
      </c>
      <c r="J22">
        <v>48</v>
      </c>
      <c r="K22">
        <v>37</v>
      </c>
      <c r="L22">
        <v>30</v>
      </c>
      <c r="M22">
        <v>32</v>
      </c>
    </row>
    <row r="23" spans="1:13" x14ac:dyDescent="0.25">
      <c r="A23" s="391" t="s">
        <v>917</v>
      </c>
      <c r="B23">
        <v>15</v>
      </c>
      <c r="C23">
        <v>30</v>
      </c>
      <c r="D23">
        <v>20</v>
      </c>
      <c r="E23">
        <v>10</v>
      </c>
      <c r="F23">
        <v>10</v>
      </c>
      <c r="H23" s="1" t="s">
        <v>917</v>
      </c>
      <c r="I23">
        <v>12</v>
      </c>
      <c r="J23">
        <v>13</v>
      </c>
      <c r="K23">
        <v>8</v>
      </c>
      <c r="L23">
        <v>5</v>
      </c>
      <c r="M23">
        <v>8</v>
      </c>
    </row>
    <row r="24" spans="1:13" x14ac:dyDescent="0.25">
      <c r="A24" s="391" t="s">
        <v>54</v>
      </c>
      <c r="B24" s="1">
        <v>105</v>
      </c>
      <c r="C24" s="1">
        <v>235</v>
      </c>
      <c r="D24" s="1">
        <v>215</v>
      </c>
      <c r="E24" s="1">
        <v>180</v>
      </c>
      <c r="F24" s="1">
        <v>110</v>
      </c>
      <c r="H24" s="1" t="s">
        <v>54</v>
      </c>
      <c r="I24" s="1">
        <v>100</v>
      </c>
      <c r="J24" s="1">
        <v>100</v>
      </c>
      <c r="K24" s="1">
        <v>100</v>
      </c>
      <c r="L24" s="1">
        <v>100</v>
      </c>
      <c r="M24" s="1">
        <v>100</v>
      </c>
    </row>
    <row r="26" spans="1:13" x14ac:dyDescent="0.25">
      <c r="A26" s="1" t="s">
        <v>929</v>
      </c>
      <c r="H26" s="1" t="s">
        <v>934</v>
      </c>
    </row>
    <row r="27" spans="1:13" ht="45" x14ac:dyDescent="0.25">
      <c r="A27" s="391" t="s">
        <v>819</v>
      </c>
      <c r="B27" s="391" t="s">
        <v>910</v>
      </c>
      <c r="C27" s="391" t="s">
        <v>911</v>
      </c>
      <c r="D27" s="391" t="s">
        <v>912</v>
      </c>
      <c r="E27" s="391" t="s">
        <v>913</v>
      </c>
      <c r="F27" s="391" t="s">
        <v>914</v>
      </c>
      <c r="H27" s="391" t="s">
        <v>819</v>
      </c>
      <c r="I27" s="391" t="s">
        <v>918</v>
      </c>
      <c r="J27" s="391" t="s">
        <v>919</v>
      </c>
      <c r="K27" s="391" t="s">
        <v>920</v>
      </c>
      <c r="L27" s="391" t="s">
        <v>921</v>
      </c>
      <c r="M27" s="391" t="s">
        <v>922</v>
      </c>
    </row>
    <row r="28" spans="1:13" x14ac:dyDescent="0.25">
      <c r="A28" s="391" t="s">
        <v>71</v>
      </c>
      <c r="B28">
        <v>20</v>
      </c>
      <c r="C28">
        <v>25</v>
      </c>
      <c r="D28">
        <v>30</v>
      </c>
      <c r="E28">
        <v>45</v>
      </c>
      <c r="F28">
        <v>25</v>
      </c>
      <c r="H28" s="1" t="s">
        <v>71</v>
      </c>
      <c r="I28">
        <v>26</v>
      </c>
      <c r="J28">
        <v>17</v>
      </c>
      <c r="K28">
        <v>17</v>
      </c>
      <c r="L28">
        <v>30</v>
      </c>
      <c r="M28">
        <v>38</v>
      </c>
    </row>
    <row r="29" spans="1:13" x14ac:dyDescent="0.25">
      <c r="A29" s="391" t="s">
        <v>915</v>
      </c>
      <c r="B29">
        <v>15</v>
      </c>
      <c r="C29">
        <v>35</v>
      </c>
      <c r="D29">
        <v>45</v>
      </c>
      <c r="E29">
        <v>50</v>
      </c>
      <c r="F29">
        <v>25</v>
      </c>
      <c r="H29" s="1" t="s">
        <v>915</v>
      </c>
      <c r="I29">
        <v>22</v>
      </c>
      <c r="J29">
        <v>25</v>
      </c>
      <c r="K29">
        <v>26</v>
      </c>
      <c r="L29">
        <v>36</v>
      </c>
      <c r="M29">
        <v>39</v>
      </c>
    </row>
    <row r="30" spans="1:13" ht="30" x14ac:dyDescent="0.25">
      <c r="A30" s="391" t="s">
        <v>916</v>
      </c>
      <c r="B30">
        <v>30</v>
      </c>
      <c r="C30">
        <v>65</v>
      </c>
      <c r="D30">
        <v>60</v>
      </c>
      <c r="E30">
        <v>35</v>
      </c>
      <c r="F30">
        <v>10</v>
      </c>
      <c r="H30" s="1" t="s">
        <v>916</v>
      </c>
      <c r="I30">
        <v>37</v>
      </c>
      <c r="J30">
        <v>43</v>
      </c>
      <c r="K30">
        <v>36</v>
      </c>
      <c r="L30">
        <v>26</v>
      </c>
      <c r="M30">
        <v>14</v>
      </c>
    </row>
    <row r="31" spans="1:13" x14ac:dyDescent="0.25">
      <c r="A31" s="391" t="s">
        <v>917</v>
      </c>
      <c r="B31">
        <v>10</v>
      </c>
      <c r="C31">
        <v>25</v>
      </c>
      <c r="D31">
        <v>35</v>
      </c>
      <c r="E31">
        <v>10</v>
      </c>
      <c r="F31">
        <v>5</v>
      </c>
      <c r="H31" s="1" t="s">
        <v>917</v>
      </c>
      <c r="I31">
        <v>15</v>
      </c>
      <c r="J31">
        <v>15</v>
      </c>
      <c r="K31">
        <v>21</v>
      </c>
      <c r="L31">
        <v>8</v>
      </c>
      <c r="M31">
        <v>9</v>
      </c>
    </row>
    <row r="32" spans="1:13" x14ac:dyDescent="0.25">
      <c r="A32" s="391" t="s">
        <v>54</v>
      </c>
      <c r="B32" s="391">
        <v>80</v>
      </c>
      <c r="C32" s="391">
        <v>150</v>
      </c>
      <c r="D32" s="391">
        <v>170</v>
      </c>
      <c r="E32" s="391">
        <v>140</v>
      </c>
      <c r="F32" s="391">
        <v>70</v>
      </c>
      <c r="H32" s="1" t="s">
        <v>54</v>
      </c>
      <c r="I32" s="1">
        <v>100</v>
      </c>
      <c r="J32" s="1">
        <v>100</v>
      </c>
      <c r="K32" s="1">
        <v>100</v>
      </c>
      <c r="L32" s="1">
        <v>100</v>
      </c>
      <c r="M32" s="1">
        <v>100</v>
      </c>
    </row>
    <row r="34" spans="1:13" x14ac:dyDescent="0.25">
      <c r="A34" s="1" t="s">
        <v>930</v>
      </c>
      <c r="H34" s="1" t="s">
        <v>935</v>
      </c>
    </row>
    <row r="35" spans="1:13" ht="45" x14ac:dyDescent="0.25">
      <c r="A35" s="391" t="s">
        <v>819</v>
      </c>
      <c r="B35" s="391" t="s">
        <v>910</v>
      </c>
      <c r="C35" s="391" t="s">
        <v>911</v>
      </c>
      <c r="D35" s="391" t="s">
        <v>912</v>
      </c>
      <c r="E35" s="391" t="s">
        <v>913</v>
      </c>
      <c r="F35" s="391" t="s">
        <v>914</v>
      </c>
      <c r="H35" s="391" t="s">
        <v>819</v>
      </c>
      <c r="I35" s="391" t="s">
        <v>918</v>
      </c>
      <c r="J35" s="391" t="s">
        <v>919</v>
      </c>
      <c r="K35" s="391" t="s">
        <v>920</v>
      </c>
      <c r="L35" s="391" t="s">
        <v>921</v>
      </c>
      <c r="M35" s="391" t="s">
        <v>922</v>
      </c>
    </row>
    <row r="36" spans="1:13" x14ac:dyDescent="0.25">
      <c r="A36" s="391" t="s">
        <v>71</v>
      </c>
      <c r="B36">
        <v>20</v>
      </c>
      <c r="C36">
        <v>25</v>
      </c>
      <c r="D36">
        <v>15</v>
      </c>
      <c r="E36">
        <v>20</v>
      </c>
      <c r="F36">
        <v>10</v>
      </c>
      <c r="H36" s="1" t="s">
        <v>71</v>
      </c>
      <c r="I36">
        <v>29</v>
      </c>
      <c r="J36">
        <v>26</v>
      </c>
      <c r="K36">
        <v>18</v>
      </c>
      <c r="L36">
        <v>20</v>
      </c>
      <c r="M36">
        <v>18</v>
      </c>
    </row>
    <row r="37" spans="1:13" x14ac:dyDescent="0.25">
      <c r="A37" s="391" t="s">
        <v>915</v>
      </c>
      <c r="B37">
        <v>15</v>
      </c>
      <c r="C37">
        <v>25</v>
      </c>
      <c r="D37">
        <v>25</v>
      </c>
      <c r="E37">
        <v>30</v>
      </c>
      <c r="F37">
        <v>20</v>
      </c>
      <c r="H37" s="1" t="s">
        <v>915</v>
      </c>
      <c r="I37">
        <v>23</v>
      </c>
      <c r="J37">
        <v>26</v>
      </c>
      <c r="K37">
        <v>29</v>
      </c>
      <c r="L37">
        <v>33</v>
      </c>
      <c r="M37">
        <v>34</v>
      </c>
    </row>
    <row r="38" spans="1:13" ht="30" x14ac:dyDescent="0.25">
      <c r="A38" s="391" t="s">
        <v>916</v>
      </c>
      <c r="B38">
        <v>25</v>
      </c>
      <c r="C38">
        <v>35</v>
      </c>
      <c r="D38">
        <v>40</v>
      </c>
      <c r="E38">
        <v>35</v>
      </c>
      <c r="F38">
        <v>20</v>
      </c>
      <c r="H38" s="1" t="s">
        <v>916</v>
      </c>
      <c r="I38">
        <v>37</v>
      </c>
      <c r="J38">
        <v>37</v>
      </c>
      <c r="K38">
        <v>44</v>
      </c>
      <c r="L38">
        <v>35</v>
      </c>
      <c r="M38">
        <v>34</v>
      </c>
    </row>
    <row r="39" spans="1:13" x14ac:dyDescent="0.25">
      <c r="A39" s="391" t="s">
        <v>775</v>
      </c>
      <c r="B39">
        <v>5</v>
      </c>
      <c r="C39">
        <v>10</v>
      </c>
      <c r="D39">
        <v>10</v>
      </c>
      <c r="E39">
        <v>10</v>
      </c>
      <c r="F39">
        <v>10</v>
      </c>
      <c r="H39" s="1" t="s">
        <v>775</v>
      </c>
      <c r="I39">
        <v>11</v>
      </c>
      <c r="J39">
        <v>11</v>
      </c>
      <c r="K39">
        <v>9</v>
      </c>
      <c r="L39">
        <v>13</v>
      </c>
      <c r="M39">
        <v>14</v>
      </c>
    </row>
    <row r="40" spans="1:13" x14ac:dyDescent="0.25">
      <c r="A40" s="391" t="s">
        <v>54</v>
      </c>
      <c r="B40" s="391">
        <v>65</v>
      </c>
      <c r="C40" s="391">
        <v>90</v>
      </c>
      <c r="D40" s="391">
        <v>95</v>
      </c>
      <c r="E40" s="391">
        <v>95</v>
      </c>
      <c r="F40" s="391">
        <v>65</v>
      </c>
      <c r="H40" s="1" t="s">
        <v>54</v>
      </c>
      <c r="I40" s="1">
        <v>100</v>
      </c>
      <c r="J40" s="1">
        <v>100</v>
      </c>
      <c r="K40" s="1">
        <v>100</v>
      </c>
      <c r="L40" s="1">
        <v>100</v>
      </c>
      <c r="M40" s="1">
        <v>100</v>
      </c>
    </row>
    <row r="41" spans="1:13" x14ac:dyDescent="0.25">
      <c r="A41" t="s">
        <v>377</v>
      </c>
      <c r="B41" s="1"/>
      <c r="C41" s="1"/>
      <c r="D41" s="1"/>
      <c r="E41" s="1"/>
      <c r="F41" s="1"/>
    </row>
    <row r="42" spans="1:13" x14ac:dyDescent="0.25">
      <c r="A42" t="s">
        <v>171</v>
      </c>
      <c r="B42" s="1"/>
      <c r="C42" s="1"/>
      <c r="D42" s="1"/>
      <c r="E42" s="1"/>
      <c r="F42" s="1"/>
    </row>
    <row r="43" spans="1:13" x14ac:dyDescent="0.25">
      <c r="A43" t="s">
        <v>813</v>
      </c>
    </row>
    <row r="44" spans="1:13" x14ac:dyDescent="0.25">
      <c r="A44" t="s">
        <v>552</v>
      </c>
    </row>
    <row r="45" spans="1:13" x14ac:dyDescent="0.25">
      <c r="A45" t="s">
        <v>669</v>
      </c>
    </row>
    <row r="46" spans="1:13" x14ac:dyDescent="0.25">
      <c r="A46" t="s">
        <v>904</v>
      </c>
    </row>
    <row r="47" spans="1:13" x14ac:dyDescent="0.25">
      <c r="A47" t="s">
        <v>923</v>
      </c>
    </row>
    <row r="48" spans="1:13" x14ac:dyDescent="0.25">
      <c r="A48" s="389" t="s">
        <v>924</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05CF-7A97-4964-8039-6689D97DB60D}">
  <dimension ref="A1:B35"/>
  <sheetViews>
    <sheetView topLeftCell="A3" workbookViewId="0">
      <selection activeCell="A20" sqref="A20:A26"/>
    </sheetView>
  </sheetViews>
  <sheetFormatPr defaultRowHeight="15" x14ac:dyDescent="0.25"/>
  <cols>
    <col min="1" max="1" width="48.28515625" customWidth="1"/>
  </cols>
  <sheetData>
    <row r="1" spans="1:2" ht="15.75" x14ac:dyDescent="0.25">
      <c r="A1" s="373" t="s">
        <v>966</v>
      </c>
    </row>
    <row r="2" spans="1:2" ht="21" customHeight="1" x14ac:dyDescent="0.25">
      <c r="A2" s="369" t="s">
        <v>936</v>
      </c>
      <c r="B2" s="369" t="s">
        <v>937</v>
      </c>
    </row>
    <row r="3" spans="1:2" x14ac:dyDescent="0.25">
      <c r="A3" s="358" t="s">
        <v>938</v>
      </c>
      <c r="B3" s="358">
        <v>330</v>
      </c>
    </row>
    <row r="4" spans="1:2" x14ac:dyDescent="0.25">
      <c r="A4" s="358" t="s">
        <v>939</v>
      </c>
      <c r="B4" s="358">
        <v>40</v>
      </c>
    </row>
    <row r="5" spans="1:2" x14ac:dyDescent="0.25">
      <c r="A5" s="358" t="s">
        <v>940</v>
      </c>
      <c r="B5" s="358">
        <v>10</v>
      </c>
    </row>
    <row r="6" spans="1:2" x14ac:dyDescent="0.25">
      <c r="A6" s="358" t="s">
        <v>941</v>
      </c>
      <c r="B6" s="358">
        <v>345</v>
      </c>
    </row>
    <row r="7" spans="1:2" x14ac:dyDescent="0.25">
      <c r="A7" s="358" t="s">
        <v>942</v>
      </c>
      <c r="B7" s="358">
        <v>70</v>
      </c>
    </row>
    <row r="8" spans="1:2" x14ac:dyDescent="0.25">
      <c r="A8" s="358" t="s">
        <v>943</v>
      </c>
      <c r="B8" s="358">
        <v>80</v>
      </c>
    </row>
    <row r="9" spans="1:2" x14ac:dyDescent="0.25">
      <c r="A9" s="358" t="s">
        <v>944</v>
      </c>
      <c r="B9" s="358">
        <v>270</v>
      </c>
    </row>
    <row r="10" spans="1:2" x14ac:dyDescent="0.25">
      <c r="A10" s="358" t="s">
        <v>945</v>
      </c>
      <c r="B10" s="358">
        <v>15</v>
      </c>
    </row>
    <row r="11" spans="1:2" x14ac:dyDescent="0.25">
      <c r="A11" s="358" t="s">
        <v>946</v>
      </c>
      <c r="B11" s="358">
        <v>585</v>
      </c>
    </row>
    <row r="12" spans="1:2" x14ac:dyDescent="0.25">
      <c r="A12" s="358" t="s">
        <v>947</v>
      </c>
      <c r="B12" s="358">
        <v>10</v>
      </c>
    </row>
    <row r="13" spans="1:2" x14ac:dyDescent="0.25">
      <c r="A13" s="358" t="s">
        <v>948</v>
      </c>
      <c r="B13" s="358">
        <v>50</v>
      </c>
    </row>
    <row r="14" spans="1:2" x14ac:dyDescent="0.25">
      <c r="A14" s="358" t="s">
        <v>949</v>
      </c>
      <c r="B14" s="358">
        <v>70</v>
      </c>
    </row>
    <row r="15" spans="1:2" x14ac:dyDescent="0.25">
      <c r="A15" s="358" t="s">
        <v>950</v>
      </c>
      <c r="B15" s="358">
        <v>120</v>
      </c>
    </row>
    <row r="16" spans="1:2" x14ac:dyDescent="0.25">
      <c r="A16" s="358" t="s">
        <v>951</v>
      </c>
      <c r="B16" s="358">
        <v>80</v>
      </c>
    </row>
    <row r="17" spans="1:2" x14ac:dyDescent="0.25">
      <c r="A17" s="358" t="s">
        <v>952</v>
      </c>
      <c r="B17" s="358">
        <v>45</v>
      </c>
    </row>
    <row r="18" spans="1:2" x14ac:dyDescent="0.25">
      <c r="A18" s="358" t="s">
        <v>953</v>
      </c>
      <c r="B18" s="358">
        <v>5</v>
      </c>
    </row>
    <row r="19" spans="1:2" x14ac:dyDescent="0.25">
      <c r="A19" s="369" t="s">
        <v>54</v>
      </c>
      <c r="B19" s="392">
        <v>2120</v>
      </c>
    </row>
    <row r="20" spans="1:2" x14ac:dyDescent="0.25">
      <c r="A20" s="389" t="s">
        <v>377</v>
      </c>
    </row>
    <row r="21" spans="1:2" x14ac:dyDescent="0.25">
      <c r="A21" t="s">
        <v>954</v>
      </c>
    </row>
    <row r="22" spans="1:2" x14ac:dyDescent="0.25">
      <c r="A22" t="s">
        <v>955</v>
      </c>
    </row>
    <row r="23" spans="1:2" x14ac:dyDescent="0.25">
      <c r="A23" t="s">
        <v>956</v>
      </c>
    </row>
    <row r="24" spans="1:2" x14ac:dyDescent="0.25">
      <c r="A24" t="s">
        <v>957</v>
      </c>
    </row>
    <row r="25" spans="1:2" x14ac:dyDescent="0.25">
      <c r="A25" t="s">
        <v>519</v>
      </c>
    </row>
    <row r="26" spans="1:2" x14ac:dyDescent="0.25">
      <c r="A26" t="s">
        <v>543</v>
      </c>
    </row>
    <row r="28" spans="1:2" x14ac:dyDescent="0.25">
      <c r="A28" t="s">
        <v>958</v>
      </c>
    </row>
    <row r="29" spans="1:2" x14ac:dyDescent="0.25">
      <c r="A29" t="s">
        <v>959</v>
      </c>
    </row>
    <row r="30" spans="1:2" x14ac:dyDescent="0.25">
      <c r="A30" t="s">
        <v>960</v>
      </c>
    </row>
    <row r="31" spans="1:2" x14ac:dyDescent="0.25">
      <c r="A31" t="s">
        <v>961</v>
      </c>
    </row>
    <row r="32" spans="1:2" x14ac:dyDescent="0.25">
      <c r="A32" t="s">
        <v>962</v>
      </c>
    </row>
    <row r="33" spans="1:1" x14ac:dyDescent="0.25">
      <c r="A33" t="s">
        <v>963</v>
      </c>
    </row>
    <row r="34" spans="1:1" x14ac:dyDescent="0.25">
      <c r="A34" t="s">
        <v>964</v>
      </c>
    </row>
    <row r="35" spans="1:1" x14ac:dyDescent="0.25">
      <c r="A35" t="s">
        <v>965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4FB2-CD3A-45E5-84BE-3663C9669E28}">
  <dimension ref="A1:D21"/>
  <sheetViews>
    <sheetView workbookViewId="0">
      <selection activeCell="A14" sqref="A14"/>
    </sheetView>
  </sheetViews>
  <sheetFormatPr defaultRowHeight="15" x14ac:dyDescent="0.25"/>
  <cols>
    <col min="1" max="1" width="38.28515625" customWidth="1"/>
    <col min="2" max="2" width="10.7109375" bestFit="1" customWidth="1"/>
    <col min="3" max="3" width="37.28515625" bestFit="1" customWidth="1"/>
    <col min="4" max="4" width="40" bestFit="1" customWidth="1"/>
  </cols>
  <sheetData>
    <row r="1" spans="1:4" x14ac:dyDescent="0.25">
      <c r="A1" s="1" t="s">
        <v>968</v>
      </c>
    </row>
    <row r="2" spans="1:4" x14ac:dyDescent="0.25">
      <c r="A2" s="1" t="s">
        <v>186</v>
      </c>
      <c r="B2" s="1" t="s">
        <v>967</v>
      </c>
      <c r="C2" s="1" t="s">
        <v>969</v>
      </c>
      <c r="D2" s="4" t="s">
        <v>973</v>
      </c>
    </row>
    <row r="3" spans="1:4" x14ac:dyDescent="0.25">
      <c r="A3" t="s">
        <v>187</v>
      </c>
      <c r="B3">
        <v>145</v>
      </c>
      <c r="C3" s="320">
        <v>92592</v>
      </c>
      <c r="D3">
        <v>157</v>
      </c>
    </row>
    <row r="4" spans="1:4" x14ac:dyDescent="0.25">
      <c r="A4" t="s">
        <v>188</v>
      </c>
      <c r="B4">
        <v>165</v>
      </c>
      <c r="C4" s="320">
        <v>97888</v>
      </c>
      <c r="D4">
        <v>169</v>
      </c>
    </row>
    <row r="5" spans="1:4" x14ac:dyDescent="0.25">
      <c r="A5" t="s">
        <v>189</v>
      </c>
      <c r="B5">
        <v>455</v>
      </c>
      <c r="C5" s="320">
        <v>137107</v>
      </c>
      <c r="D5">
        <v>332</v>
      </c>
    </row>
    <row r="6" spans="1:4" x14ac:dyDescent="0.25">
      <c r="A6" t="s">
        <v>190</v>
      </c>
      <c r="B6">
        <v>265</v>
      </c>
      <c r="C6" s="320">
        <v>233089</v>
      </c>
      <c r="D6">
        <v>114</v>
      </c>
    </row>
    <row r="7" spans="1:4" x14ac:dyDescent="0.25">
      <c r="A7" t="s">
        <v>191</v>
      </c>
      <c r="B7">
        <v>165</v>
      </c>
      <c r="C7" s="320">
        <v>85736</v>
      </c>
      <c r="D7">
        <v>192</v>
      </c>
    </row>
    <row r="8" spans="1:4" x14ac:dyDescent="0.25">
      <c r="A8" t="s">
        <v>192</v>
      </c>
      <c r="B8">
        <v>170</v>
      </c>
      <c r="C8" s="320">
        <v>94814</v>
      </c>
      <c r="D8">
        <v>179</v>
      </c>
    </row>
    <row r="9" spans="1:4" x14ac:dyDescent="0.25">
      <c r="A9" t="s">
        <v>193</v>
      </c>
      <c r="B9">
        <v>225</v>
      </c>
      <c r="C9" s="320">
        <v>69942</v>
      </c>
      <c r="D9">
        <v>322</v>
      </c>
    </row>
    <row r="10" spans="1:4" x14ac:dyDescent="0.25">
      <c r="A10" t="s">
        <v>194</v>
      </c>
      <c r="B10">
        <v>180</v>
      </c>
      <c r="C10" s="320">
        <v>93285</v>
      </c>
      <c r="D10">
        <v>193</v>
      </c>
    </row>
    <row r="11" spans="1:4" x14ac:dyDescent="0.25">
      <c r="A11" t="s">
        <v>195</v>
      </c>
      <c r="B11">
        <v>165</v>
      </c>
      <c r="C11" s="320">
        <v>85381</v>
      </c>
      <c r="D11">
        <v>193</v>
      </c>
    </row>
    <row r="12" spans="1:4" x14ac:dyDescent="0.25">
      <c r="A12" t="s">
        <v>120</v>
      </c>
      <c r="B12">
        <v>430</v>
      </c>
      <c r="C12" s="320">
        <v>93706</v>
      </c>
      <c r="D12">
        <v>459</v>
      </c>
    </row>
    <row r="13" spans="1:4" x14ac:dyDescent="0.25">
      <c r="A13" t="s">
        <v>196</v>
      </c>
      <c r="B13">
        <v>335</v>
      </c>
      <c r="C13" s="320">
        <v>110439</v>
      </c>
      <c r="D13">
        <v>303</v>
      </c>
    </row>
    <row r="14" spans="1:4" x14ac:dyDescent="0.25">
      <c r="A14" s="389" t="s">
        <v>377</v>
      </c>
    </row>
    <row r="15" spans="1:4" x14ac:dyDescent="0.25">
      <c r="A15" s="297" t="s">
        <v>105</v>
      </c>
    </row>
    <row r="16" spans="1:4" x14ac:dyDescent="0.25">
      <c r="A16" s="2" t="s">
        <v>971</v>
      </c>
    </row>
    <row r="17" spans="1:1" x14ac:dyDescent="0.25">
      <c r="A17" t="s">
        <v>171</v>
      </c>
    </row>
    <row r="18" spans="1:1" x14ac:dyDescent="0.25">
      <c r="A18" t="s">
        <v>551</v>
      </c>
    </row>
    <row r="19" spans="1:1" x14ac:dyDescent="0.25">
      <c r="A19" t="s">
        <v>972</v>
      </c>
    </row>
    <row r="20" spans="1:1" x14ac:dyDescent="0.25">
      <c r="A20" t="s">
        <v>529</v>
      </c>
    </row>
    <row r="21" spans="1:1" x14ac:dyDescent="0.25">
      <c r="A21" t="s">
        <v>970</v>
      </c>
    </row>
  </sheetData>
  <hyperlinks>
    <hyperlink ref="A16" r:id="rId1" xr:uid="{20E86881-2FBE-4477-B3ED-3AF8421FE305}"/>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5A89-612E-4CF2-8AA8-E9C62500F5F7}">
  <dimension ref="A1:C7"/>
  <sheetViews>
    <sheetView workbookViewId="0">
      <selection activeCell="A13" sqref="A13"/>
    </sheetView>
  </sheetViews>
  <sheetFormatPr defaultRowHeight="15" x14ac:dyDescent="0.25"/>
  <cols>
    <col min="1" max="1" width="48.85546875" customWidth="1"/>
    <col min="2" max="3" width="19" bestFit="1" customWidth="1"/>
  </cols>
  <sheetData>
    <row r="1" spans="1:3" ht="34.5" customHeight="1" x14ac:dyDescent="0.25">
      <c r="A1" s="367" t="s">
        <v>980</v>
      </c>
    </row>
    <row r="2" spans="1:3" x14ac:dyDescent="0.25">
      <c r="A2" s="1" t="s">
        <v>975</v>
      </c>
      <c r="B2" s="4" t="s">
        <v>976</v>
      </c>
      <c r="C2" s="1" t="s">
        <v>977</v>
      </c>
    </row>
    <row r="3" spans="1:3" x14ac:dyDescent="0.25">
      <c r="A3" t="s">
        <v>974</v>
      </c>
      <c r="B3">
        <v>50</v>
      </c>
      <c r="C3">
        <v>90</v>
      </c>
    </row>
    <row r="4" spans="1:3" x14ac:dyDescent="0.25">
      <c r="A4" s="389" t="s">
        <v>979</v>
      </c>
    </row>
    <row r="5" spans="1:3" x14ac:dyDescent="0.25">
      <c r="A5" t="s">
        <v>954</v>
      </c>
    </row>
    <row r="6" spans="1:3" x14ac:dyDescent="0.25">
      <c r="A6" t="s">
        <v>551</v>
      </c>
    </row>
    <row r="7" spans="1:3" x14ac:dyDescent="0.25">
      <c r="A7" t="s">
        <v>978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C8120-C58E-44CD-9249-79E94D040CF2}">
  <dimension ref="A1:K29"/>
  <sheetViews>
    <sheetView workbookViewId="0"/>
  </sheetViews>
  <sheetFormatPr defaultRowHeight="15" x14ac:dyDescent="0.25"/>
  <cols>
    <col min="1" max="1" width="28.5703125" customWidth="1"/>
    <col min="2" max="2" width="24.42578125" bestFit="1" customWidth="1"/>
    <col min="3" max="3" width="15.42578125" bestFit="1" customWidth="1"/>
    <col min="4" max="4" width="24.5703125" bestFit="1" customWidth="1"/>
    <col min="5" max="5" width="11.5703125" customWidth="1"/>
    <col min="6" max="6" width="31.42578125" bestFit="1" customWidth="1"/>
    <col min="7" max="7" width="23.5703125" bestFit="1" customWidth="1"/>
    <col min="8" max="8" width="5.42578125" bestFit="1" customWidth="1"/>
  </cols>
  <sheetData>
    <row r="1" spans="1:11" ht="27.6" customHeight="1" x14ac:dyDescent="0.25">
      <c r="A1" s="47" t="s">
        <v>145</v>
      </c>
    </row>
    <row r="2" spans="1:11" x14ac:dyDescent="0.25">
      <c r="A2" s="23"/>
      <c r="B2" s="23" t="s">
        <v>146</v>
      </c>
      <c r="C2" s="23"/>
      <c r="D2" s="23"/>
      <c r="E2" s="23"/>
      <c r="F2" s="23"/>
      <c r="G2" s="23"/>
      <c r="H2" s="23"/>
    </row>
    <row r="3" spans="1:11" ht="32.25" customHeight="1" x14ac:dyDescent="0.25">
      <c r="A3" s="23" t="s">
        <v>147</v>
      </c>
      <c r="B3" s="54" t="s">
        <v>148</v>
      </c>
      <c r="C3" s="54" t="s">
        <v>149</v>
      </c>
      <c r="D3" s="54" t="s">
        <v>131</v>
      </c>
      <c r="E3" s="54" t="s">
        <v>150</v>
      </c>
      <c r="F3" s="54" t="s">
        <v>151</v>
      </c>
      <c r="G3" s="54" t="s">
        <v>152</v>
      </c>
      <c r="H3" s="23" t="s">
        <v>54</v>
      </c>
    </row>
    <row r="4" spans="1:11" x14ac:dyDescent="0.25">
      <c r="A4" s="23" t="s">
        <v>153</v>
      </c>
      <c r="B4" s="48">
        <v>0</v>
      </c>
      <c r="C4" s="48">
        <v>0</v>
      </c>
      <c r="D4" s="48">
        <v>5</v>
      </c>
      <c r="E4" s="48">
        <v>5</v>
      </c>
      <c r="F4" s="48">
        <v>0</v>
      </c>
      <c r="G4" s="48">
        <v>10</v>
      </c>
      <c r="H4" s="23">
        <v>20</v>
      </c>
    </row>
    <row r="5" spans="1:11" x14ac:dyDescent="0.25">
      <c r="A5" s="23" t="s">
        <v>154</v>
      </c>
      <c r="B5" s="48">
        <v>0</v>
      </c>
      <c r="C5" s="48">
        <v>0</v>
      </c>
      <c r="D5" s="48">
        <v>0</v>
      </c>
      <c r="E5" s="48">
        <v>5</v>
      </c>
      <c r="F5" s="48">
        <v>0</v>
      </c>
      <c r="G5" s="48">
        <v>10</v>
      </c>
      <c r="H5" s="23">
        <v>15</v>
      </c>
    </row>
    <row r="6" spans="1:11" x14ac:dyDescent="0.25">
      <c r="A6" s="23" t="s">
        <v>155</v>
      </c>
      <c r="B6" s="48">
        <v>0</v>
      </c>
      <c r="C6" s="48">
        <v>0</v>
      </c>
      <c r="D6" s="48">
        <v>5</v>
      </c>
      <c r="E6" s="48">
        <v>5</v>
      </c>
      <c r="F6" s="48">
        <v>0</v>
      </c>
      <c r="G6" s="48">
        <v>15</v>
      </c>
      <c r="H6" s="23">
        <v>30</v>
      </c>
    </row>
    <row r="7" spans="1:11" x14ac:dyDescent="0.25">
      <c r="A7" s="23" t="s">
        <v>156</v>
      </c>
      <c r="B7" s="48">
        <v>0</v>
      </c>
      <c r="C7" s="48">
        <v>0</v>
      </c>
      <c r="D7" s="48">
        <v>5</v>
      </c>
      <c r="E7" s="48">
        <v>5</v>
      </c>
      <c r="F7" s="48">
        <v>0</v>
      </c>
      <c r="G7" s="48">
        <v>10</v>
      </c>
      <c r="H7" s="23">
        <v>15</v>
      </c>
    </row>
    <row r="8" spans="1:11" x14ac:dyDescent="0.25">
      <c r="A8" s="23" t="s">
        <v>157</v>
      </c>
      <c r="B8" s="48">
        <v>0</v>
      </c>
      <c r="C8" s="48">
        <v>0</v>
      </c>
      <c r="D8" s="48">
        <v>5</v>
      </c>
      <c r="E8" s="48">
        <v>10</v>
      </c>
      <c r="F8" s="48">
        <v>0</v>
      </c>
      <c r="G8" s="48">
        <v>15</v>
      </c>
      <c r="H8" s="23">
        <v>30</v>
      </c>
    </row>
    <row r="9" spans="1:11" x14ac:dyDescent="0.25">
      <c r="A9" s="23" t="s">
        <v>158</v>
      </c>
      <c r="B9" s="48">
        <v>0</v>
      </c>
      <c r="C9" s="48">
        <v>0</v>
      </c>
      <c r="D9" s="48">
        <v>0</v>
      </c>
      <c r="E9" s="48">
        <v>5</v>
      </c>
      <c r="F9" s="48">
        <v>0</v>
      </c>
      <c r="G9" s="48">
        <v>5</v>
      </c>
      <c r="H9" s="23">
        <v>10</v>
      </c>
      <c r="K9" s="53"/>
    </row>
    <row r="10" spans="1:11" x14ac:dyDescent="0.25">
      <c r="A10" s="23" t="s">
        <v>159</v>
      </c>
      <c r="B10" s="48">
        <v>0</v>
      </c>
      <c r="C10" s="48">
        <v>0</v>
      </c>
      <c r="D10" s="48">
        <v>0</v>
      </c>
      <c r="E10" s="48">
        <v>5</v>
      </c>
      <c r="F10" s="48">
        <v>0</v>
      </c>
      <c r="G10" s="48">
        <v>0</v>
      </c>
      <c r="H10" s="23">
        <v>10</v>
      </c>
    </row>
    <row r="11" spans="1:11" x14ac:dyDescent="0.25">
      <c r="A11" s="23" t="s">
        <v>160</v>
      </c>
      <c r="B11" s="48">
        <v>0</v>
      </c>
      <c r="C11" s="48">
        <v>0</v>
      </c>
      <c r="D11" s="48">
        <v>5</v>
      </c>
      <c r="E11" s="48">
        <v>10</v>
      </c>
      <c r="F11" s="48">
        <v>0</v>
      </c>
      <c r="G11" s="48">
        <v>15</v>
      </c>
      <c r="H11" s="23">
        <v>30</v>
      </c>
    </row>
    <row r="12" spans="1:11" x14ac:dyDescent="0.25">
      <c r="A12" s="23" t="s">
        <v>161</v>
      </c>
      <c r="B12" s="48">
        <v>0</v>
      </c>
      <c r="C12" s="48">
        <v>0</v>
      </c>
      <c r="D12" s="48">
        <v>0</v>
      </c>
      <c r="E12" s="48">
        <v>15</v>
      </c>
      <c r="F12" s="48">
        <v>0</v>
      </c>
      <c r="G12" s="48">
        <v>15</v>
      </c>
      <c r="H12" s="23">
        <v>30</v>
      </c>
    </row>
    <row r="13" spans="1:11" x14ac:dyDescent="0.25">
      <c r="A13" s="23" t="s">
        <v>162</v>
      </c>
      <c r="B13" s="48">
        <v>0</v>
      </c>
      <c r="C13" s="48">
        <v>0</v>
      </c>
      <c r="D13" s="48">
        <v>0</v>
      </c>
      <c r="E13" s="48">
        <v>5</v>
      </c>
      <c r="F13" s="48">
        <v>0</v>
      </c>
      <c r="G13" s="48">
        <v>15</v>
      </c>
      <c r="H13" s="23">
        <v>25</v>
      </c>
    </row>
    <row r="14" spans="1:11" x14ac:dyDescent="0.25">
      <c r="A14" s="23" t="s">
        <v>163</v>
      </c>
      <c r="B14" s="48">
        <v>0</v>
      </c>
      <c r="C14" s="48">
        <v>5</v>
      </c>
      <c r="D14" s="48">
        <v>5</v>
      </c>
      <c r="E14" s="48">
        <v>5</v>
      </c>
      <c r="F14" s="48">
        <v>0</v>
      </c>
      <c r="G14" s="48">
        <v>15</v>
      </c>
      <c r="H14" s="23">
        <v>30</v>
      </c>
    </row>
    <row r="15" spans="1:11" x14ac:dyDescent="0.25">
      <c r="A15" s="23" t="s">
        <v>164</v>
      </c>
      <c r="B15" s="48">
        <v>0</v>
      </c>
      <c r="C15" s="48">
        <v>0</v>
      </c>
      <c r="D15" s="48">
        <v>5</v>
      </c>
      <c r="E15" s="48">
        <v>5</v>
      </c>
      <c r="F15" s="48">
        <v>0</v>
      </c>
      <c r="G15" s="48">
        <v>10</v>
      </c>
      <c r="H15" s="23">
        <v>20</v>
      </c>
    </row>
    <row r="16" spans="1:11" x14ac:dyDescent="0.25">
      <c r="A16" s="23" t="s">
        <v>165</v>
      </c>
      <c r="B16" s="48">
        <v>0</v>
      </c>
      <c r="C16" s="48">
        <v>0</v>
      </c>
      <c r="D16" s="48">
        <v>0</v>
      </c>
      <c r="E16" s="48">
        <v>5</v>
      </c>
      <c r="F16" s="48">
        <v>0</v>
      </c>
      <c r="G16" s="48">
        <v>5</v>
      </c>
      <c r="H16" s="23">
        <v>15</v>
      </c>
    </row>
    <row r="17" spans="1:8" x14ac:dyDescent="0.25">
      <c r="A17" s="23" t="s">
        <v>166</v>
      </c>
      <c r="B17" s="48">
        <v>5</v>
      </c>
      <c r="C17" s="48">
        <v>0</v>
      </c>
      <c r="D17" s="48">
        <v>5</v>
      </c>
      <c r="E17" s="48">
        <v>10</v>
      </c>
      <c r="F17" s="48">
        <v>0</v>
      </c>
      <c r="G17" s="48">
        <v>15</v>
      </c>
      <c r="H17" s="23">
        <v>30</v>
      </c>
    </row>
    <row r="18" spans="1:8" x14ac:dyDescent="0.25">
      <c r="A18" s="23" t="s">
        <v>167</v>
      </c>
      <c r="B18" s="48">
        <v>0</v>
      </c>
      <c r="C18" s="48">
        <v>0</v>
      </c>
      <c r="D18" s="48">
        <v>0</v>
      </c>
      <c r="E18" s="48">
        <v>10</v>
      </c>
      <c r="F18" s="48">
        <v>0</v>
      </c>
      <c r="G18" s="48">
        <v>20</v>
      </c>
      <c r="H18" s="23">
        <v>30</v>
      </c>
    </row>
    <row r="19" spans="1:8" x14ac:dyDescent="0.25">
      <c r="A19" s="23" t="s">
        <v>168</v>
      </c>
      <c r="B19" s="48">
        <v>0</v>
      </c>
      <c r="C19" s="48">
        <v>0</v>
      </c>
      <c r="D19" s="48">
        <v>0</v>
      </c>
      <c r="E19" s="48">
        <v>5</v>
      </c>
      <c r="F19" s="48">
        <v>0</v>
      </c>
      <c r="G19" s="48">
        <v>5</v>
      </c>
      <c r="H19" s="23">
        <v>10</v>
      </c>
    </row>
    <row r="20" spans="1:8" x14ac:dyDescent="0.25">
      <c r="A20" s="23" t="s">
        <v>169</v>
      </c>
      <c r="B20" s="48">
        <v>0</v>
      </c>
      <c r="C20" s="48">
        <v>5</v>
      </c>
      <c r="D20" s="48">
        <v>5</v>
      </c>
      <c r="E20" s="48">
        <v>10</v>
      </c>
      <c r="F20" s="48">
        <v>0</v>
      </c>
      <c r="G20" s="48">
        <v>15</v>
      </c>
      <c r="H20" s="23">
        <v>35</v>
      </c>
    </row>
    <row r="21" spans="1:8" x14ac:dyDescent="0.25">
      <c r="A21" s="23" t="s">
        <v>170</v>
      </c>
      <c r="B21" s="48">
        <v>0</v>
      </c>
      <c r="C21" s="48">
        <v>0</v>
      </c>
      <c r="D21" s="48">
        <v>5</v>
      </c>
      <c r="E21" s="48">
        <v>5</v>
      </c>
      <c r="F21" s="48">
        <v>0</v>
      </c>
      <c r="G21" s="48">
        <v>10</v>
      </c>
      <c r="H21" s="23">
        <v>15</v>
      </c>
    </row>
    <row r="22" spans="1:8" x14ac:dyDescent="0.25">
      <c r="A22" s="49" t="s">
        <v>54</v>
      </c>
      <c r="B22" s="50">
        <v>5</v>
      </c>
      <c r="C22" s="50">
        <v>15</v>
      </c>
      <c r="D22" s="50">
        <v>50</v>
      </c>
      <c r="E22" s="50">
        <v>110</v>
      </c>
      <c r="F22" s="50">
        <v>15</v>
      </c>
      <c r="G22" s="50">
        <v>200</v>
      </c>
      <c r="H22" s="50">
        <v>395</v>
      </c>
    </row>
    <row r="23" spans="1:8" x14ac:dyDescent="0.25">
      <c r="A23" t="s">
        <v>105</v>
      </c>
    </row>
    <row r="25" spans="1:8" x14ac:dyDescent="0.25">
      <c r="A25" t="s">
        <v>171</v>
      </c>
    </row>
    <row r="26" spans="1:8" x14ac:dyDescent="0.25">
      <c r="A26" t="s">
        <v>172</v>
      </c>
    </row>
    <row r="27" spans="1:8" x14ac:dyDescent="0.25">
      <c r="A27" t="s">
        <v>173</v>
      </c>
    </row>
    <row r="28" spans="1:8" x14ac:dyDescent="0.25">
      <c r="A28" t="s">
        <v>174</v>
      </c>
    </row>
    <row r="29" spans="1:8" x14ac:dyDescent="0.25">
      <c r="A29" s="2" t="s">
        <v>73</v>
      </c>
    </row>
  </sheetData>
  <hyperlinks>
    <hyperlink ref="A29" location="Index!A1" display="Return to Index" xr:uid="{DA1A8FE5-3D8D-4275-80D3-ED499B42E35F}"/>
  </hyperlink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Index</vt:lpstr>
      <vt:lpstr>Table 01</vt:lpstr>
      <vt:lpstr>Table 02</vt:lpstr>
      <vt:lpstr>Table 03</vt:lpstr>
      <vt:lpstr>Table 04 &amp; 05</vt:lpstr>
      <vt:lpstr>Table 06</vt:lpstr>
      <vt:lpstr>Table 07</vt:lpstr>
      <vt:lpstr>Table 08</vt:lpstr>
      <vt:lpstr>Table 09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vector>
  </TitlesOfParts>
  <Manager/>
  <Company>Department for the Economy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Higher Level Apprenticeship ad hoc tables</dc:title>
  <dc:subject/>
  <dc:creator>Youth Training Statistics and Research Branch</dc:creator>
  <cp:keywords/>
  <dc:description/>
  <cp:lastModifiedBy>McIlwaine, Seana</cp:lastModifiedBy>
  <cp:revision/>
  <dcterms:created xsi:type="dcterms:W3CDTF">2021-06-17T10:59:57Z</dcterms:created>
  <dcterms:modified xsi:type="dcterms:W3CDTF">2026-04-28T15:10:55Z</dcterms:modified>
  <cp:category/>
  <cp:contentStatus/>
</cp:coreProperties>
</file>